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Metadata/LabelInfo.xml" ContentType="application/vnd.ms-office.classificationlabel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microsoft.com/office/2020/02/relationships/classificationlabels" Target="docMetadata/LabelInfo.xml"/><Relationship Id="rId1" Type="http://schemas.openxmlformats.org/officeDocument/2006/relationships/officeDocument" Target="xl/workbook.xml"/><Relationship Id="rId5" Type="http://schemas.openxmlformats.org/officeDocument/2006/relationships/custom-properties" Target="docProps/custom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924"/>
  <workbookPr defaultThemeVersion="124226"/>
  <mc:AlternateContent xmlns:mc="http://schemas.openxmlformats.org/markup-compatibility/2006">
    <mc:Choice Requires="x15">
      <x15ac:absPath xmlns:x15ac="http://schemas.microsoft.com/office/spreadsheetml/2010/11/ac" url="S:\Consolidated\1. งบการเงินRH\งบไตรมาสRH\2023\Q-3\KPMG\ELCID-reviewed\FS_RATCH\TH\"/>
    </mc:Choice>
  </mc:AlternateContent>
  <xr:revisionPtr revIDLastSave="0" documentId="13_ncr:1_{4C44230D-A66E-4258-9564-72494E0972F8}" xr6:coauthVersionLast="47" xr6:coauthVersionMax="47" xr10:uidLastSave="{00000000-0000-0000-0000-000000000000}"/>
  <bookViews>
    <workbookView xWindow="-120" yWindow="-120" windowWidth="29040" windowHeight="15840" tabRatio="874" xr2:uid="{00000000-000D-0000-FFFF-FFFF00000000}"/>
  </bookViews>
  <sheets>
    <sheet name="SFP (3-5)" sheetId="1" r:id="rId1"/>
    <sheet name="PL 3M (6)" sheetId="26" r:id="rId2"/>
    <sheet name="PL 9M (7)" sheetId="33" r:id="rId3"/>
    <sheet name="EQ-Consol Q3-22 (8)" sheetId="28" r:id="rId4"/>
    <sheet name="EQ-Consol Q3-23 (9)" sheetId="27" r:id="rId5"/>
    <sheet name="EQ-Separate Q3-22 (10)" sheetId="34" r:id="rId6"/>
    <sheet name="EQ-Separate Q3-23 (11)" sheetId="35" r:id="rId7"/>
    <sheet name="CF (12-13)" sheetId="36" r:id="rId8"/>
  </sheets>
  <definedNames>
    <definedName name="_w1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_w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HTML_Email" hidden="1">"JSheehy@litmusgroup.com"</definedName>
    <definedName name="HTML_Header" hidden="1">"Allgas Sales Performance"</definedName>
    <definedName name="HTML_LastUpdate" hidden="1">"29/10/98"</definedName>
    <definedName name="HTML_LineAfter" hidden="1">TRUE</definedName>
    <definedName name="HTML_LineBefore" hidden="1">TRUE</definedName>
    <definedName name="HTML_Name" hidden="1">"Jane Sheehy"</definedName>
    <definedName name="HTML_OBDlg2" hidden="1">TRUE</definedName>
    <definedName name="HTML_OBDlg4" hidden="1">TRUE</definedName>
    <definedName name="HTML_OS" hidden="1">0</definedName>
    <definedName name="HTML_PathFile" hidden="1">"D:\My Documents\%Performance Measurement Project\SERC Reports\WebVew_Sept\Allgas_Sales.htm"</definedName>
    <definedName name="HTML_Title" hidden="1">"Allgas Sales Performance"</definedName>
    <definedName name="limcount" hidden="1">3</definedName>
    <definedName name="_xlnm.Print_Area" localSheetId="7">'CF (12-13)'!$A$1:$L$91</definedName>
    <definedName name="_xlnm.Print_Area" localSheetId="3">'EQ-Consol Q3-22 (8)'!$A$1:$AC$37</definedName>
    <definedName name="_xlnm.Print_Area" localSheetId="4">'EQ-Consol Q3-23 (9)'!$A$1:$AC$36</definedName>
    <definedName name="_xlnm.Print_Area" localSheetId="5">'EQ-Separate Q3-22 (10)'!$A$1:$W$30</definedName>
    <definedName name="_xlnm.Print_Area" localSheetId="6">'EQ-Separate Q3-23 (11)'!$A$1:$W$29</definedName>
    <definedName name="_xlnm.Print_Area" localSheetId="1">'PL 3M (6)'!$A$1:$K$55</definedName>
    <definedName name="_xlnm.Print_Area" localSheetId="2">'PL 9M (7)'!$A$1:$K$55</definedName>
    <definedName name="_xlnm.Print_Area" localSheetId="0">'SFP (3-5)'!$A$1:$L$106</definedName>
    <definedName name="_xlnm.Print_Titles" localSheetId="1">'PL 3M (6)'!$1:$8</definedName>
    <definedName name="SAPBEXsysID" hidden="1">"BWP"</definedName>
    <definedName name="SAPBEXwbID" hidden="1">"3RN3XGDOGI0E5YX5SPNLSRQCY"</definedName>
    <definedName name="sencount" hidden="1">3</definedName>
    <definedName name="wrn.Informe_modelo." localSheetId="7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3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4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5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6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1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localSheetId="2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  <definedName name="wrn.Informe_modelo." hidden="1">{#N/A,#N/A,TRUE,"Valuation";#N/A,#N/A,TRUE,"Financ. Stat.";#N/A,#N/A,TRUE,"Contr. Sales";#N/A,#N/A,TRUE,"Sales-Purch. CDEC-SING";#N/A,#N/A,TRUE,"SING Oper.";#N/A,#N/A,TRUE,"Costs &amp; Other Sales";#N/A,#N/A,TRUE,"Fuel Consum.";#N/A,#N/A,TRUE,"Depreciation";#N/A,#N/A,TRUE,"Work. Cap.";#N/A,#N/A,TRUE,"Assump.";#N/A,#N/A,TRUE,"Discount Rates"}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J67" i="36" l="1"/>
  <c r="J84" i="36"/>
  <c r="F67" i="36"/>
  <c r="F84" i="36" l="1"/>
  <c r="Y19" i="27" l="1"/>
  <c r="W30" i="27" l="1"/>
  <c r="Y29" i="27" l="1"/>
  <c r="Y30" i="27"/>
  <c r="W29" i="27"/>
  <c r="E54" i="33" l="1"/>
  <c r="I54" i="26"/>
  <c r="E54" i="26"/>
  <c r="U22" i="35" l="1"/>
  <c r="I54" i="33" l="1"/>
  <c r="J22" i="1"/>
  <c r="W14" i="27" l="1"/>
  <c r="Y14" i="27" s="1"/>
  <c r="AC14" i="27" s="1"/>
  <c r="L101" i="1" l="1"/>
  <c r="H101" i="1"/>
  <c r="H103" i="1" s="1"/>
  <c r="F101" i="1"/>
  <c r="F103" i="1" s="1"/>
  <c r="L76" i="1"/>
  <c r="J76" i="1"/>
  <c r="H76" i="1"/>
  <c r="F76" i="1"/>
  <c r="L64" i="1"/>
  <c r="J64" i="1"/>
  <c r="H64" i="1"/>
  <c r="F64" i="1"/>
  <c r="L41" i="1"/>
  <c r="J41" i="1"/>
  <c r="H41" i="1"/>
  <c r="F41" i="1"/>
  <c r="L22" i="1"/>
  <c r="H22" i="1"/>
  <c r="F22" i="1"/>
  <c r="H78" i="1" l="1"/>
  <c r="H43" i="1"/>
  <c r="L43" i="1"/>
  <c r="L78" i="1"/>
  <c r="L105" i="1" s="1"/>
  <c r="J78" i="1"/>
  <c r="F78" i="1"/>
  <c r="F105" i="1" s="1"/>
  <c r="J43" i="1"/>
  <c r="F43" i="1"/>
  <c r="H105" i="1"/>
  <c r="AC33" i="27" l="1"/>
  <c r="AC30" i="27" l="1"/>
  <c r="AC29" i="27"/>
  <c r="AC23" i="27"/>
  <c r="AA31" i="27" l="1"/>
  <c r="S24" i="35" l="1"/>
  <c r="M24" i="35"/>
  <c r="K24" i="35"/>
  <c r="I24" i="35"/>
  <c r="G24" i="35"/>
  <c r="O24" i="35"/>
  <c r="S17" i="35"/>
  <c r="S19" i="35" s="1"/>
  <c r="Q17" i="35"/>
  <c r="Q19" i="35" s="1"/>
  <c r="O17" i="35"/>
  <c r="O19" i="35" s="1"/>
  <c r="O28" i="35" s="1"/>
  <c r="M17" i="35"/>
  <c r="M19" i="35" s="1"/>
  <c r="K17" i="35"/>
  <c r="K19" i="35" s="1"/>
  <c r="I17" i="35"/>
  <c r="I19" i="35" s="1"/>
  <c r="G17" i="35"/>
  <c r="G19" i="35" s="1"/>
  <c r="Q31" i="27"/>
  <c r="O31" i="27"/>
  <c r="M31" i="27"/>
  <c r="I31" i="27"/>
  <c r="G31" i="27"/>
  <c r="E31" i="27"/>
  <c r="U31" i="27"/>
  <c r="S31" i="27"/>
  <c r="K31" i="27"/>
  <c r="AA24" i="27"/>
  <c r="W24" i="27"/>
  <c r="U24" i="27"/>
  <c r="S24" i="27"/>
  <c r="Q24" i="27"/>
  <c r="O24" i="27"/>
  <c r="M24" i="27"/>
  <c r="K24" i="27"/>
  <c r="I24" i="27"/>
  <c r="G24" i="27"/>
  <c r="E24" i="27"/>
  <c r="Y24" i="27"/>
  <c r="AA19" i="27"/>
  <c r="U19" i="27"/>
  <c r="S19" i="27"/>
  <c r="Q19" i="27"/>
  <c r="O19" i="27"/>
  <c r="M19" i="27"/>
  <c r="K19" i="27"/>
  <c r="I19" i="27"/>
  <c r="G19" i="27"/>
  <c r="E19" i="27"/>
  <c r="AC18" i="27"/>
  <c r="J101" i="1" l="1"/>
  <c r="J103" i="1" s="1"/>
  <c r="J105" i="1" s="1"/>
  <c r="S28" i="35"/>
  <c r="M28" i="35"/>
  <c r="K28" i="35"/>
  <c r="G28" i="35"/>
  <c r="I28" i="35"/>
  <c r="K26" i="27"/>
  <c r="K35" i="27" s="1"/>
  <c r="U17" i="35"/>
  <c r="U19" i="35" s="1"/>
  <c r="W19" i="27"/>
  <c r="W26" i="27" s="1"/>
  <c r="S26" i="27"/>
  <c r="S35" i="27" s="1"/>
  <c r="W17" i="35"/>
  <c r="W19" i="35" s="1"/>
  <c r="O26" i="27"/>
  <c r="O35" i="27" s="1"/>
  <c r="Q26" i="27"/>
  <c r="Q35" i="27" s="1"/>
  <c r="AC19" i="27"/>
  <c r="E26" i="27"/>
  <c r="E35" i="27" s="1"/>
  <c r="U26" i="27"/>
  <c r="U35" i="27" s="1"/>
  <c r="G26" i="27"/>
  <c r="G35" i="27" s="1"/>
  <c r="I26" i="27"/>
  <c r="I35" i="27" s="1"/>
  <c r="AA26" i="27"/>
  <c r="AA35" i="27" s="1"/>
  <c r="M26" i="27"/>
  <c r="M35" i="27" s="1"/>
  <c r="Y26" i="27"/>
  <c r="AC24" i="27"/>
  <c r="AC26" i="27" l="1"/>
  <c r="W31" i="27"/>
  <c r="W35" i="27" l="1"/>
  <c r="AC31" i="27"/>
  <c r="Y31" i="27"/>
  <c r="Y35" i="27" s="1"/>
  <c r="AC35" i="27" l="1"/>
  <c r="E52" i="33" l="1"/>
  <c r="E47" i="33"/>
  <c r="I40" i="33"/>
  <c r="E40" i="33"/>
  <c r="I32" i="33"/>
  <c r="E32" i="33"/>
  <c r="I11" i="33"/>
  <c r="I22" i="33" s="1"/>
  <c r="I24" i="33" s="1"/>
  <c r="E11" i="33"/>
  <c r="E22" i="33" s="1"/>
  <c r="E24" i="33" s="1"/>
  <c r="F28" i="36" l="1"/>
  <c r="F41" i="36" s="1"/>
  <c r="E41" i="33"/>
  <c r="I47" i="33"/>
  <c r="I41" i="33"/>
  <c r="F43" i="36" l="1"/>
  <c r="F87" i="36" s="1"/>
  <c r="F89" i="36" s="1"/>
  <c r="F91" i="36" s="1"/>
  <c r="I42" i="33"/>
  <c r="J28" i="36"/>
  <c r="E42" i="33"/>
  <c r="J41" i="36" l="1"/>
  <c r="J43" i="36" s="1"/>
  <c r="J87" i="36" s="1"/>
  <c r="J89" i="36" s="1"/>
  <c r="J91" i="36" s="1"/>
  <c r="Q24" i="35"/>
  <c r="Q28" i="35" s="1"/>
  <c r="U23" i="35"/>
  <c r="I52" i="33"/>
  <c r="E40" i="26"/>
  <c r="W23" i="35" l="1"/>
  <c r="W24" i="35" s="1"/>
  <c r="U24" i="35"/>
  <c r="U28" i="35" s="1"/>
  <c r="I33" i="26"/>
  <c r="E33" i="26"/>
  <c r="E41" i="26" s="1"/>
  <c r="W28" i="35" l="1"/>
  <c r="I40" i="26" l="1"/>
  <c r="I52" i="26" l="1"/>
  <c r="E52" i="26"/>
  <c r="I47" i="26"/>
  <c r="E47" i="26"/>
  <c r="I12" i="26"/>
  <c r="I23" i="26" s="1"/>
  <c r="E12" i="26"/>
  <c r="E23" i="26" s="1"/>
  <c r="E25" i="26" s="1"/>
  <c r="E42" i="26" l="1"/>
  <c r="I25" i="26"/>
  <c r="I41" i="26"/>
  <c r="I42" i="26" l="1"/>
</calcChain>
</file>

<file path=xl/sharedStrings.xml><?xml version="1.0" encoding="utf-8"?>
<sst xmlns="http://schemas.openxmlformats.org/spreadsheetml/2006/main" count="561" uniqueCount="261">
  <si>
    <t>งบแสดงฐานะการเงิน</t>
  </si>
  <si>
    <t>งบการเงินรวม</t>
  </si>
  <si>
    <t>งบการเงินเฉพาะกิจการ</t>
  </si>
  <si>
    <t>31 ธันวาคม</t>
  </si>
  <si>
    <t>สินทรัพย์</t>
  </si>
  <si>
    <t>หมายเหตุ</t>
  </si>
  <si>
    <t>สินทรัพย์หมุนเวียน</t>
  </si>
  <si>
    <t>เงินสดและรายการเทียบเท่าเงินสด</t>
  </si>
  <si>
    <t>ลูกหนี้การค้ากิจการที่เกี่ยวข้องกัน</t>
  </si>
  <si>
    <t>ลูกหนี้การค้ากิจการอื่น</t>
  </si>
  <si>
    <t>เงินให้กู้ยืมระยะสั้นแก่กิจการที่เกี่ยวข้องกัน</t>
  </si>
  <si>
    <t>เงินให้กู้ยืมระยะยาวแก่กิจการที่เกี่ยวข้องกัน</t>
  </si>
  <si>
    <t>วัสดุสำรองคลัง</t>
  </si>
  <si>
    <t>สินทรัพย์หมุนเวียนอื่น</t>
  </si>
  <si>
    <t>รวมสินทรัพย์หมุนเวียน</t>
  </si>
  <si>
    <t>สินทรัพย์ไม่หมุนเวียน</t>
  </si>
  <si>
    <t>เงินลงทุนในบริษัทย่อย</t>
  </si>
  <si>
    <t>เงินลงทุนในบริษัทร่วม</t>
  </si>
  <si>
    <t>ที่ดิน อาคารและอุปกรณ์</t>
  </si>
  <si>
    <t>ที่ดินสำหรับโครงการพัฒนาในอนาคต</t>
  </si>
  <si>
    <t>ค่าความนิยม</t>
  </si>
  <si>
    <t xml:space="preserve">สินทรัพย์ไม่หมุนเวียนอื่น </t>
  </si>
  <si>
    <t>รวมสินทรัพย์ไม่หมุนเวียน</t>
  </si>
  <si>
    <t>รวมสินทรัพย์</t>
  </si>
  <si>
    <t>หนี้สินและส่วนของผู้ถือหุ้น</t>
  </si>
  <si>
    <t>หนี้สินหมุนเวียน</t>
  </si>
  <si>
    <t>เงินกู้ยืมระยะสั้นจากสถาบันการเงิน</t>
  </si>
  <si>
    <t>เงินกู้ยืมระยะยาวจากสถาบันการเงิน</t>
  </si>
  <si>
    <t>หนี้สินหมุนเวียนอื่น</t>
  </si>
  <si>
    <t>รวมหนี้สินหมุนเวียน</t>
  </si>
  <si>
    <t>หนี้สินไม่หมุนเวียน</t>
  </si>
  <si>
    <t>หุ้นกู้</t>
  </si>
  <si>
    <t>หนี้สินภาษีเงินได้รอการตัดบัญชี</t>
  </si>
  <si>
    <t>รวมหนี้สินไม่หมุนเวียน</t>
  </si>
  <si>
    <t>รวมหนี้สิน</t>
  </si>
  <si>
    <t>ส่วนของผู้ถือหุ้น</t>
  </si>
  <si>
    <t>ทุนเรือนหุ้น</t>
  </si>
  <si>
    <t>ส่วนเกินมูลค่าหุ้นสามัญ</t>
  </si>
  <si>
    <t>กำไรสะสม</t>
  </si>
  <si>
    <t>ยังไม่ได้จัดสรร</t>
  </si>
  <si>
    <t>องค์ประกอบอื่นของส่วนของผู้ถือหุ้น</t>
  </si>
  <si>
    <t>รวมส่วนของผู้ถือหุ้น</t>
  </si>
  <si>
    <t>รวมหนี้สินและส่วนของผู้ถือหุ้น</t>
  </si>
  <si>
    <t>รายได้จากการขายและการให้บริการ</t>
  </si>
  <si>
    <t>ต้นทุนขายและการให้บริการ</t>
  </si>
  <si>
    <t>กำไรขั้นต้น</t>
  </si>
  <si>
    <t>รายได้ค่าบริการการจัดการ</t>
  </si>
  <si>
    <t>เงินปันผลรับ</t>
  </si>
  <si>
    <t>ดอกเบี้ยรับ</t>
  </si>
  <si>
    <t>รายได้อื่น</t>
  </si>
  <si>
    <t>ค่าใช้จ่ายในการบริหาร</t>
  </si>
  <si>
    <t>ต้นทุนทางการเงิน</t>
  </si>
  <si>
    <t>กำไรก่อนภาษีเงินได้</t>
  </si>
  <si>
    <t>กำไรขาดทุนเบ็ดเสร็จอื่น</t>
  </si>
  <si>
    <t>รวมองค์ประกอบ</t>
  </si>
  <si>
    <t>รวมส่วนของ</t>
  </si>
  <si>
    <t>ส่วนของ</t>
  </si>
  <si>
    <t>ทุนสำรอง</t>
  </si>
  <si>
    <t>อื่นของ</t>
  </si>
  <si>
    <t>และชำระแล้ว</t>
  </si>
  <si>
    <t>ส่วนเกินมูลค่าหุ้น</t>
  </si>
  <si>
    <t>ตามกฎหมาย</t>
  </si>
  <si>
    <t>เบ็ดเสร็จอื่น</t>
  </si>
  <si>
    <t>ผู้ถือหุ้น</t>
  </si>
  <si>
    <t xml:space="preserve">     </t>
  </si>
  <si>
    <t>กำไร</t>
  </si>
  <si>
    <t xml:space="preserve">งบการเงินเฉพาะกิจการ </t>
  </si>
  <si>
    <t>กระแสเงินสดจากกิจกรรมดำเนินงาน</t>
  </si>
  <si>
    <t>ค่าเสื่อมราคา</t>
  </si>
  <si>
    <t>ค่าตัดจำหน่าย</t>
  </si>
  <si>
    <t>การเปลี่ยนแปลงในสินทรัพย์และหนี้สินดำเนินงาน</t>
  </si>
  <si>
    <t>สินทรัพย์หมุนเวียนอื่นและสินทรัพย์ไม่หมุนเวียนอื่น</t>
  </si>
  <si>
    <t>กระแสเงินสดจากกิจกรรมลงทุน</t>
  </si>
  <si>
    <t>รับดอกเบี้ย</t>
  </si>
  <si>
    <t>รับเงินปันผล</t>
  </si>
  <si>
    <t>กระแสเงินสดจากกิจกรรมจัดหาเงิน</t>
  </si>
  <si>
    <t>จ่ายต้นทุนทางการเงิน</t>
  </si>
  <si>
    <t>จ่ายเงินปันผลให้ผู้ถือหุ้นของบริษัท</t>
  </si>
  <si>
    <t>เงินสดรับจากเงินกู้ยืมระยะสั้นจากสถาบันการเงิน</t>
  </si>
  <si>
    <t>ที่ออกและ</t>
  </si>
  <si>
    <t>ส่วนเกิน</t>
  </si>
  <si>
    <t>ชำระแล้ว</t>
  </si>
  <si>
    <t>มูลค่าหุ้น</t>
  </si>
  <si>
    <t>การควบคุมเดียวกัน</t>
  </si>
  <si>
    <t>ผลต่างที่เกิดจากรายการภายใต้การควบคุมเดียวกัน</t>
  </si>
  <si>
    <t>รายการภายใต้</t>
  </si>
  <si>
    <t>ผลต่างที่เกิดจาก</t>
  </si>
  <si>
    <t>เงินลงทุนในการร่วมค้า</t>
  </si>
  <si>
    <t xml:space="preserve">(พันบาท) </t>
  </si>
  <si>
    <t>งบกำไรขาดทุนเบ็ดเสร็จ (ไม่ได้ตรวจสอบ)</t>
  </si>
  <si>
    <t>กำไรสำหรับงวด</t>
  </si>
  <si>
    <t>งบแสดงการเปลี่ยนแปลงส่วนของผู้ถือหุ้น (ไม่ได้ตรวจสอบ)</t>
  </si>
  <si>
    <t>(พันบาท)</t>
  </si>
  <si>
    <t>งบกระแสเงินสด (ไม่ได้ตรวจสอบ)</t>
  </si>
  <si>
    <t>กำไรขาดทุนเบ็ดเสร็จสำหรับงวด</t>
  </si>
  <si>
    <t>ลูกหนี้หมุนเวียนอื่น</t>
  </si>
  <si>
    <t>ลูกหนี้ไม่หมุนเวียนอื่นกิจการที่เกี่ยวข้องกัน</t>
  </si>
  <si>
    <t>ประมาณการหนี้สินไม่หมุนเวียนอื่น</t>
  </si>
  <si>
    <t>ที่ถึงกำหนดชำระภายในหนึ่งปี</t>
  </si>
  <si>
    <t>สำหรับงวดสามเดือน</t>
  </si>
  <si>
    <r>
      <t>กำไรต่อหุ้นขั้นพื้นฐาน</t>
    </r>
    <r>
      <rPr>
        <b/>
        <i/>
        <sz val="15"/>
        <rFont val="Angsana New"/>
        <family val="1"/>
      </rPr>
      <t xml:space="preserve"> (บาท)</t>
    </r>
  </si>
  <si>
    <t>ผลขาดทุน</t>
  </si>
  <si>
    <t>จากการวัดมูลค่าใหม่</t>
  </si>
  <si>
    <t>ของผลประโยชน์</t>
  </si>
  <si>
    <t>พนักงานที่กำหนดไว้</t>
  </si>
  <si>
    <t>ของบริษัทใหญ่</t>
  </si>
  <si>
    <t xml:space="preserve"> </t>
  </si>
  <si>
    <t>ปรับรายการที่กระทบกำไรเป็นเงินสดรับ (จ่าย)</t>
  </si>
  <si>
    <t>เงินจ่ายล่วงหน้าและลูกหนี้หมุนเวียนอื่นกิจการที่เกี่ยวข้องกัน</t>
  </si>
  <si>
    <t xml:space="preserve">กระแสเงินสดสุทธิได้มาจาก (ใช้ไปใน) การดำเนินงาน </t>
  </si>
  <si>
    <t xml:space="preserve">กระแสเงินสดสุทธิได้มาจาก (ใช้ไปใน) กิจกรรมดำเนินงาน </t>
  </si>
  <si>
    <t>ประมาณการหนี้สินไม่หมุนเวียนสำหรับผลประโยชน์พนักงาน</t>
  </si>
  <si>
    <t>เงินสดจ่ายเพื่อซื้อสินทรัพย์ไม่มีตัวตน</t>
  </si>
  <si>
    <t>ก่อนผลกระทบของอัตราแลกเปลี่ยน</t>
  </si>
  <si>
    <t>รายการที่อาจถูกจัดประเภทใหม่ไว้ในกำไรหรือขาดทุนในภายหลัง</t>
  </si>
  <si>
    <t>รวมรายการที่อาจถูกจัดประเภทใหม่ไว้ในกำไรหรือขาดทุนในภายหลัง</t>
  </si>
  <si>
    <t>การแบ่งปันกำไร (ขาดทุน)</t>
  </si>
  <si>
    <t>ส่วนที่เป็นของส่วนได้เสียที่ไม่มีอำนาจควบคุม</t>
  </si>
  <si>
    <t>เงินสดรับจากเงินกู้ยืมระยะยาวจากสถาบันการเงิน</t>
  </si>
  <si>
    <t>(ไม่ได้ตรวจสอบ)</t>
  </si>
  <si>
    <t>รายการที่จะไม่ถูกจัดประเภทใหม่ไว้ในกำไรหรือขาดทุนในภายหลัง</t>
  </si>
  <si>
    <t>รวมรายการที่จะไม่ถูกจัดประเภทใหม่ไว้ในกำไรหรือขาดทุนในภายหลัง</t>
  </si>
  <si>
    <t>ความเสี่ยง</t>
  </si>
  <si>
    <t>เงินสดจ่ายเพื่อลงทุนในการร่วมค้า</t>
  </si>
  <si>
    <t>กระแสเงินสดสุทธิได้มาจาก (ใช้ไปใน) กิจกรรมจัดหาเงิน</t>
  </si>
  <si>
    <t>กระแสเงินสด</t>
  </si>
  <si>
    <t>เงินสดจ่ายเพื่อชำระเงินกู้ยืมระยะยาวจากสถาบันการเงิน</t>
  </si>
  <si>
    <t>ส่วนแบ่ง</t>
  </si>
  <si>
    <t>ส่วนของเงินกู้ยืมระยะยาวจากสถาบันการเงิน</t>
  </si>
  <si>
    <t>อำนาจควบคุม</t>
  </si>
  <si>
    <t>ส่วนได้เสียที่ไม่มี</t>
  </si>
  <si>
    <t>กำไร (ขาดทุน) เบ็ดเสร็จอื่นสำหรับงวด - สุทธิจากภาษี</t>
  </si>
  <si>
    <t>ทุนจดทะเบียน</t>
  </si>
  <si>
    <t>ทุนที่ออกและชำระแล้ว</t>
  </si>
  <si>
    <t>จัดสรรแล้ว</t>
  </si>
  <si>
    <t xml:space="preserve">         ทุนสำรองตามกฎหมาย</t>
  </si>
  <si>
    <t>เงินสดและรายการเทียบเท่าเงินสด ณ 1 มกราคม</t>
  </si>
  <si>
    <t>บริษัท ราช กรุ๊ป จำกัด (มหาชน) และบริษัทย่อย</t>
  </si>
  <si>
    <t>สินทรัพย์ทางการเงินไม่หมุนเวียนอื่น</t>
  </si>
  <si>
    <t>สินทรัพย์สิทธิการใช้</t>
  </si>
  <si>
    <t>ภาษีเงินได้นิติบุคคลค้างจ่าย</t>
  </si>
  <si>
    <t>ส่วนของหนี้สินตามสัญญาเช่าที่ถึงกำหนดชำระภายในหนึ่งปี</t>
  </si>
  <si>
    <t>ผลต่างของอัตราแลกเปลี่ยนจากการแปลงค่างบการเงิน</t>
  </si>
  <si>
    <t>ภาษีเงินได้ของรายการที่จะไม่ถูกจัดประเภทใหม่ไว้ในกำไรหรือขาดทุนในภายหลัง</t>
  </si>
  <si>
    <t>งบการเงิน</t>
  </si>
  <si>
    <t>และบริษัทร่วม</t>
  </si>
  <si>
    <t>หนี้สินไม่หมุนเวียนอื่น</t>
  </si>
  <si>
    <t>ส่วนได้เสียที่ไม่มีอำนาจควบคุม</t>
  </si>
  <si>
    <t>กำไร (ขาดทุน) จากอัตราแลกเปลี่ยนสุทธิ</t>
  </si>
  <si>
    <t>เงินสดจ่ายเพื่อซื้ออาคารและอุปกรณ์</t>
  </si>
  <si>
    <t>เงินสดจ่ายเพื่อชำระเงินกู้ยืมระยะสั้นจากสถาบันการเงิน</t>
  </si>
  <si>
    <t>ผลกระทบของอัตราแลกเปลี่ยนที่มีต่อเงินสดและรายการเทียบเท่าเงินสด</t>
  </si>
  <si>
    <t>รายการกับผู้ถือหุ้นที่บันทึกโดยตรงเข้าส่วนของผู้ถือหุ้น</t>
  </si>
  <si>
    <t>สินทรัพย์อนุพันธ์</t>
  </si>
  <si>
    <t>หนี้สินอนุพันธ์</t>
  </si>
  <si>
    <t>ลูกหนี้ตามสัญญาเช่าที่ถึงกำหนดชำระภายในหนึ่งปี</t>
  </si>
  <si>
    <t>ส่วนแบ่งกำไรของการร่วมค้าและบริษัทร่วมที่ใช้วิธีส่วนได้เสีย</t>
  </si>
  <si>
    <t>กำไร (ขาดทุน)</t>
  </si>
  <si>
    <t>ของการร่วมค้า</t>
  </si>
  <si>
    <t>ที่ใช้วิธีส่วนได้เสีย</t>
  </si>
  <si>
    <t>รายได้ตามสัญญาเช่า</t>
  </si>
  <si>
    <t>เงินสดจ่ายชำระหนี้สินตามสัญญาเช่า</t>
  </si>
  <si>
    <t>สินทรัพย์ทางการเงินหมุนเวียนอื่น</t>
  </si>
  <si>
    <t>รวมรายการกับผู้เป็นเจ้าของที่บันทึกโดยตรงเข้าส่วนของผู้ถือหุ้น</t>
  </si>
  <si>
    <t>เงินให้กู้ยืมระยะยาวแก่กิจการอื่น</t>
  </si>
  <si>
    <t>เงินกู้ยืมระยะสั้นจากกิจการที่เกี่ยวข้องกัน</t>
  </si>
  <si>
    <t>สำรอง</t>
  </si>
  <si>
    <t>การป้องกัน</t>
  </si>
  <si>
    <t>หนี้สินตามสัญญาเช่า</t>
  </si>
  <si>
    <t>การแปลงค่า</t>
  </si>
  <si>
    <t>ในมูลค่ายุติธรรม</t>
  </si>
  <si>
    <t>การเปลี่ยนแปลง</t>
  </si>
  <si>
    <t>อสังหาริมทรัพย์เพื่อการลงทุน</t>
  </si>
  <si>
    <t>หุ้นกู้ที่ถึงกำหนดชำระภายในหนึ่งปี</t>
  </si>
  <si>
    <t>เงินสดรับจากการจำหน่ายอุปกรณ์</t>
  </si>
  <si>
    <t>กระแสเงินสดสุทธิได้มาจาก (ใช้ไปใน) กิจกรรมลงทุน</t>
  </si>
  <si>
    <t>(ค่าใช้จ่าย) รายได้ภาษีเงินได้</t>
  </si>
  <si>
    <t>ส่วนแบ่งกำไรของการร่วมค้าและบริษัทร่วมที่ใช้วิธีส่วนได้เสีย (สุทธิจากภาษี)</t>
  </si>
  <si>
    <t>ค่าใช้จ่าย (รายได้) ภาษีเงินได้</t>
  </si>
  <si>
    <t>เงินสดจ่ายเพื่อลงทุนในบริษัทร่วม</t>
  </si>
  <si>
    <t>เงินสดจ่ายเพื่อลงทุนในบริษัทย่อย</t>
  </si>
  <si>
    <t>เงินสดจ่ายเพื่อชำระเงินกู้ยืมระยะสั้นจากกิจการที่เกี่ยวข้องกัน</t>
  </si>
  <si>
    <t>2565</t>
  </si>
  <si>
    <t>สินทรัพย์อนุพันธ์ที่ถึงกำหนดชำระภายในหนึ่งปี</t>
  </si>
  <si>
    <t>ลูกหนี้ตามสัญญาเช่า</t>
  </si>
  <si>
    <t>เงินกู้ยืมระยะยาว</t>
  </si>
  <si>
    <t>ภาษีเงินได้ของรายการที่จะถูกจัดประเภทใหม่ไว้ในกำไรหรือขาดทุนในภายหลัง</t>
  </si>
  <si>
    <t>ยอดคงเหลือ ณ วันที่ 1 มกราคม 2565</t>
  </si>
  <si>
    <t>2, 7</t>
  </si>
  <si>
    <t>การเปลี่ยนแปลงในส่วนได้เสียในบริษัทย่อย</t>
  </si>
  <si>
    <t>การได้มาซึ่งส่วนได้เสียที่ไม่มีอำนาจควบคุม</t>
  </si>
  <si>
    <t>รวมการเปลี่ยนแปลงในส่วนได้เสียในบริษัทย่อย</t>
  </si>
  <si>
    <t>ผลกำไรจากการป้องกันความเสี่ยงกระแสเงินสด</t>
  </si>
  <si>
    <t>ส่วนแบ่งกำไรขาดทุนเบ็ดเสร็จอื่นของการร่วมค้าและบริษัทร่วมที่ใช้วิธีส่วนได้เสีย</t>
  </si>
  <si>
    <t>ผลกำไรจากการวัดมูลค่าใหม่ของผลประโยชน์พนักงานที่กำหนดไว้</t>
  </si>
  <si>
    <t>เจ้าหนี้การค้าและเจ้าหนี้หมุนเวียนอื่น</t>
  </si>
  <si>
    <t xml:space="preserve">   โดยอำนาจควบคุมไม่เปลี่ยนแปลง</t>
  </si>
  <si>
    <t>30 กันยายน</t>
  </si>
  <si>
    <t>สิ้นสุดวันที่ 30 กันยายน</t>
  </si>
  <si>
    <t>กำไรจากอัตราแลกเปลี่ยนสุทธิ</t>
  </si>
  <si>
    <t>ผลกำไรจากการเปลี่ยนแปลงมูลค่ายุติธรรมของอนุพันธ์</t>
  </si>
  <si>
    <t xml:space="preserve">   มูลค่ายุติธรรมผ่านกำไรขาดทุนเบ็ดเสร็จอื่น</t>
  </si>
  <si>
    <t>ส่วนที่เป็นของบริษัท</t>
  </si>
  <si>
    <t>สำหรับงวดเก้าเดือน</t>
  </si>
  <si>
    <t>สำหรับงวดเก้าเดือนสิ้นสุดวันที่ 30 กันยายน 2565</t>
  </si>
  <si>
    <t>เงินทุนที่ได้รับจากผู้ถือหุ้นและการจัดสรรส่วนทุนให้ผู้ถือหุ้น</t>
  </si>
  <si>
    <t>เพิ่มหุ้นสามัญ</t>
  </si>
  <si>
    <t>รวมเงินทุนที่ได้รับจากผู้ถือหุ้นและการจัดสรรส่วนทุนให้ผู้ถือหุ้น</t>
  </si>
  <si>
    <t>ยอดคงเหลือ ณ วันที่ 30 กันยายน 2565</t>
  </si>
  <si>
    <t xml:space="preserve">    </t>
  </si>
  <si>
    <t>(กำไร) ขาดทุนจากการจำหน่ายสินทรัพย์ทางการเงินอื่น</t>
  </si>
  <si>
    <t>ปรับปรุงมูลค่ายุติธรรมของลูกหนี้ตามสัญญาเช่าและปรับปรุงสัญญาเช่า</t>
  </si>
  <si>
    <t>เงินสดจ่ายสุทธิในสินทรัพย์ทางการเงินไม่หมุนเวียนอื่น</t>
  </si>
  <si>
    <t>เงินสดรับชำระคืนจากเงินให้กู้ยืมระยะสั้นแก่กิจการที่เกี่ยวข้องกัน</t>
  </si>
  <si>
    <t>เงินสดรับจากเงินกู้ยืมระยะสั้นจากกิจการที่เกี่ยวข้องกัน</t>
  </si>
  <si>
    <t>เงินสดรับจากการออกหุ้นทุน</t>
  </si>
  <si>
    <t>(กำไร) ขาดทุนจากการตัดจำหน่ายและจำหน่ายอุปกรณ์</t>
  </si>
  <si>
    <t>เงินสดและรายการเทียบเท่าเงินสด ณ 30 กันยายน</t>
  </si>
  <si>
    <t>2, 3</t>
  </si>
  <si>
    <t>ผลกำไร (ขาดทุน) จากเงินลงทุนในตราสารทุนที่กำหนดให้วัดมูลค่าด้วย</t>
  </si>
  <si>
    <t>(กลับรายการ) ผลขาดทุนจากการด้อยค่าที่รับรู้ในกำไรหรือขาดทุน</t>
  </si>
  <si>
    <t>เงินสดรับ (จ่าย) สุทธิในสินทรัพย์ทางการเงินหมุนเวียนอื่น</t>
  </si>
  <si>
    <t>เงินสดจ่ายเพื่อชำระหุ้นกู้</t>
  </si>
  <si>
    <t>จ่ายเงินปันผลให้ส่วนได้เสียที่ไม่มีอำนาจควบคุม</t>
  </si>
  <si>
    <t>เงินปันผล</t>
  </si>
  <si>
    <t>รวมส่วนของบริษัท</t>
  </si>
  <si>
    <t>โอนไปสำรองตามกฎหมาย</t>
  </si>
  <si>
    <t>เงินสดรับจากการออกหุ้นกู้</t>
  </si>
  <si>
    <t>กำไรจากอัตราแลกเปลี่ยนที่ยังไม่เกิดขึ้นจริง</t>
  </si>
  <si>
    <t>กำไรจากการเปลี่ยนแปลงมูลค่ายุติธรรมของอนุพันธ์</t>
  </si>
  <si>
    <t>ขาดทุนจากการปรับมูลค่ายุติธรรมของสินทรัพย์ทางการเงินอื่น</t>
  </si>
  <si>
    <t>ภาษีเงินได้จ่ายออก</t>
  </si>
  <si>
    <t>เงินสดและรายการเทียบเท่าเงินสดเพิ่มขึ้น (ลดลง) สุทธิ</t>
  </si>
  <si>
    <t>กำไรขาดทุนเบ็ดเสร็จรวมสำหรับงวด</t>
  </si>
  <si>
    <t>กำไรขาดทุนเบ็ดเสร็จอื่นสำหรับงวด - สุทธิจากภาษี</t>
  </si>
  <si>
    <t>รวมกำไรขาดทุนเบ็ดเสร็จสำหรับงวด</t>
  </si>
  <si>
    <t>ผลกำไร (ขาดทุน)</t>
  </si>
  <si>
    <t>กำไร (ขาดทุน) เบ็ดเสร็จสำหรับงวด</t>
  </si>
  <si>
    <t>2566</t>
  </si>
  <si>
    <t>สินทรัพย์ไม่มีตัวตน</t>
  </si>
  <si>
    <t>7, 10</t>
  </si>
  <si>
    <t>(หุ้นสามัญจำนวน 2,219,230,770 หุ้น มูลค่า 10 บาทต่อหุ้น)</t>
  </si>
  <si>
    <t>(หุ้นสามัญจำนวน 2,174,999,985 หุ้น มูลค่า 10 บาทต่อหุ้น)</t>
  </si>
  <si>
    <t>สำหรับงวดเก้าเดือนสิ้นสุดวันที่ 30 กันยายน 2566</t>
  </si>
  <si>
    <t>ยอดคงเหลือ ณ วันที่ 30 กันยายน 2566</t>
  </si>
  <si>
    <t>ยอดคงเหลือ ณ วันที่ 1 มกราคม 2566</t>
  </si>
  <si>
    <t>2, 8</t>
  </si>
  <si>
    <t>ทุน</t>
  </si>
  <si>
    <t>ทุนที่ออก</t>
  </si>
  <si>
    <t>การจัดสรรส่วนทุนให้ผู้ถือหุ้น</t>
  </si>
  <si>
    <t>รวมการจัดสรรส่วนทุนให้ผู้ถือหุ้น</t>
  </si>
  <si>
    <t>ขาดทุนจากการปรับมูลค่าวัสดุสำรองคลังล้าสมัย</t>
  </si>
  <si>
    <t>(กลับรายการ) ขาดทุนจากการปรับมูลค่าน้ำมันเชื้อเพลิง</t>
  </si>
  <si>
    <t>เงินปันผลค้างรับ</t>
  </si>
  <si>
    <t>ส่วนแบ่งกำไร (ขาดทุน) เบ็ดเสร็จอื่นของการร่วมค้าและบริษัทร่วมที่ใช้วิธีส่วนได้เสีย</t>
  </si>
  <si>
    <t>ผลกำไรจากเงินลงทุนในตราสารทุนที่กำหนดให้วัดมูลค่าด้วย</t>
  </si>
  <si>
    <t>การแบ่งปันกำไร</t>
  </si>
  <si>
    <t>การแบ่งปันกำไรขาดทุนเบ็ดเสร็จรวม</t>
  </si>
  <si>
    <t>กำไร (ขาดทุน) เบ็ดเสร็จอื่น</t>
  </si>
  <si>
    <t>รวมกำไร (ขาดทุน) เบ็ดเสร็จสำหรับงวด</t>
  </si>
  <si>
    <t>เงินสดจ่ายเพื่อชำระคืนเงินกู้ยืมระยะยาวจากกิจการที่เกี่ยวข้องกัน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</si>
</sst>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5">
    <numFmt numFmtId="42" formatCode="_-&quot;฿&quot;* #,##0_-;\-&quot;฿&quot;* #,##0_-;_-&quot;฿&quot;* &quot;-&quot;_-;_-@_-"/>
    <numFmt numFmtId="41" formatCode="_-* #,##0_-;\-* #,##0_-;_-* &quot;-&quot;_-;_-@_-"/>
    <numFmt numFmtId="44" formatCode="_-&quot;฿&quot;* #,##0.00_-;\-&quot;฿&quot;* #,##0.00_-;_-&quot;฿&quot;* &quot;-&quot;??_-;_-@_-"/>
    <numFmt numFmtId="43" formatCode="_-* #,##0.00_-;\-* #,##0.00_-;_-* &quot;-&quot;??_-;_-@_-"/>
    <numFmt numFmtId="187" formatCode="_(* #,##0.00_);_(* \(#,##0.00\);_(* &quot;-&quot;??_);_(@_)"/>
    <numFmt numFmtId="188" formatCode="_(* #,##0_);_(* \(#,##0\);_(* &quot;-&quot;??_);_(@_)"/>
    <numFmt numFmtId="189" formatCode="#,##0;\(#,##0\)"/>
    <numFmt numFmtId="190" formatCode="#,###;\(#,###\)"/>
    <numFmt numFmtId="191" formatCode="0.0000"/>
    <numFmt numFmtId="192" formatCode="_(#,##0_);\(#,##0\);_(\-_)"/>
    <numFmt numFmtId="193" formatCode="0.0%"/>
    <numFmt numFmtId="194" formatCode="#,##0.00;[Red]\(#,##0.00\)"/>
    <numFmt numFmtId="195" formatCode="_(* #,##0.00000_);_(* \(#,##0.00000\);_(* &quot;-&quot;??_);_(@_)"/>
    <numFmt numFmtId="196" formatCode="\t&quot;฿&quot;#,##0_);[Red]\(\t&quot;฿&quot;#,##0\)"/>
    <numFmt numFmtId="197" formatCode="&quot;$&quot;#,##0.000000_);[Red]\(&quot;$&quot;#,##0.000000\)"/>
    <numFmt numFmtId="198" formatCode="&quot;$&quot;#,##0.00;\(&quot;$&quot;#,##0.00\)"/>
    <numFmt numFmtId="199" formatCode="&quot;$&quot;#,##0.00000_);[Red]\(&quot;$&quot;#,##0.00000\)"/>
    <numFmt numFmtId="200" formatCode="##\ &quot;years&quot;"/>
    <numFmt numFmtId="201" formatCode="&quot;?&quot;#,##0.0;[Red]\-&quot;?&quot;#,##0.0"/>
    <numFmt numFmtId="202" formatCode="_-[$€-2]* #,##0.00_-;\-[$€-2]* #,##0.00_-;_-[$€-2]* &quot;-&quot;??_-"/>
    <numFmt numFmtId="203" formatCode="#,##0_ ;\(#,##0\)_-;&quot;-&quot;"/>
    <numFmt numFmtId="204" formatCode="0.00\ \x;\(0.00\ \x\);0.00\ \x"/>
    <numFmt numFmtId="205" formatCode="&quot;$&quot;#,##0"/>
    <numFmt numFmtId="206" formatCode="_-* #,##0\ _P_t_s_-;\-* #,##0\ _P_t_s_-;_-* &quot;-&quot;\ _P_t_s_-;_-@_-"/>
    <numFmt numFmtId="207" formatCode="_-* #,##0\ &quot;Pts&quot;_-;\-* #,##0\ &quot;Pts&quot;_-;_-* &quot;-&quot;\ &quot;Pts&quot;_-;_-@_-"/>
    <numFmt numFmtId="208" formatCode="_-* #,##0.00\ &quot;Pts&quot;_-;\-* #,##0.00\ &quot;Pts&quot;_-;_-* &quot;-&quot;??\ &quot;Pts&quot;_-;_-@_-"/>
    <numFmt numFmtId="209" formatCode="#,###,_);\(#,###,\)"/>
    <numFmt numFmtId="210" formatCode="0.00%;\(0.00%\)"/>
    <numFmt numFmtId="211" formatCode="#,##0.0\x;\(#,##0.0\x\)"/>
    <numFmt numFmtId="212" formatCode="##\ &quot;months&quot;"/>
    <numFmt numFmtId="213" formatCode="0.00\ \ \x"/>
    <numFmt numFmtId="214" formatCode="dd\ mmm\ yyyy"/>
    <numFmt numFmtId="215" formatCode="_-&quot;$&quot;* #,##0_-;\-&quot;$&quot;* #,##0_-;_-&quot;$&quot;* &quot;-&quot;_-;_-@_-"/>
    <numFmt numFmtId="216" formatCode="_-&quot;$&quot;* #,##0.00_-;\-&quot;$&quot;* #,##0.00_-;_-&quot;$&quot;* &quot;-&quot;??_-;_-@_-"/>
    <numFmt numFmtId="217" formatCode="General_)"/>
  </numFmts>
  <fonts count="116"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1"/>
      <color theme="1"/>
      <name val="Tahoma"/>
      <family val="2"/>
      <scheme val="minor"/>
    </font>
    <font>
      <sz val="15"/>
      <name val="Angsana New"/>
      <family val="1"/>
    </font>
    <font>
      <b/>
      <sz val="15"/>
      <name val="Angsana New"/>
      <family val="1"/>
    </font>
    <font>
      <b/>
      <i/>
      <sz val="15"/>
      <name val="Angsana New"/>
      <family val="1"/>
    </font>
    <font>
      <i/>
      <sz val="15"/>
      <name val="Angsana New"/>
      <family val="1"/>
    </font>
    <font>
      <sz val="14"/>
      <name val="Cordia New"/>
      <family val="2"/>
    </font>
    <font>
      <sz val="14"/>
      <name val="Browallia New"/>
      <family val="2"/>
    </font>
    <font>
      <sz val="11"/>
      <color indexed="8"/>
      <name val="Tahoma"/>
      <family val="2"/>
    </font>
    <font>
      <b/>
      <sz val="16"/>
      <name val="Angsana New"/>
      <family val="1"/>
    </font>
    <font>
      <sz val="14"/>
      <name val="CordiaUPC"/>
      <family val="2"/>
      <charset val="222"/>
    </font>
    <font>
      <sz val="15"/>
      <name val="AngsanaUPC"/>
      <family val="1"/>
      <charset val="222"/>
    </font>
    <font>
      <sz val="14"/>
      <name val="Angsana New"/>
      <family val="1"/>
    </font>
    <font>
      <sz val="15"/>
      <color indexed="8"/>
      <name val="Angsana New"/>
      <family val="1"/>
    </font>
    <font>
      <sz val="16"/>
      <name val="Angsana New"/>
      <family val="1"/>
    </font>
    <font>
      <sz val="12"/>
      <name val="Helv"/>
    </font>
    <font>
      <sz val="10"/>
      <name val="Arial"/>
      <family val="2"/>
    </font>
    <font>
      <sz val="9"/>
      <name val="Helv"/>
    </font>
    <font>
      <sz val="11"/>
      <color indexed="8"/>
      <name val="Tahoma"/>
      <family val="2"/>
      <charset val="222"/>
    </font>
    <font>
      <sz val="11"/>
      <color indexed="9"/>
      <name val="Tahoma"/>
      <family val="2"/>
      <charset val="222"/>
    </font>
    <font>
      <sz val="10"/>
      <color indexed="18"/>
      <name val="Arial"/>
      <family val="2"/>
    </font>
    <font>
      <b/>
      <sz val="10"/>
      <color indexed="9"/>
      <name val="Arial"/>
      <family val="2"/>
    </font>
    <font>
      <b/>
      <sz val="10"/>
      <color indexed="16"/>
      <name val="Arial"/>
      <family val="2"/>
    </font>
    <font>
      <sz val="12"/>
      <name val="Tms Rmn"/>
    </font>
    <font>
      <sz val="10"/>
      <name val="Cordia New"/>
      <family val="2"/>
    </font>
    <font>
      <sz val="11"/>
      <color indexed="8"/>
      <name val="Calibri"/>
      <family val="2"/>
      <charset val="222"/>
    </font>
    <font>
      <i/>
      <sz val="10"/>
      <name val="Arial"/>
      <family val="2"/>
    </font>
    <font>
      <sz val="10"/>
      <color indexed="47"/>
      <name val="Arial"/>
      <family val="2"/>
    </font>
    <font>
      <sz val="10"/>
      <color indexed="12"/>
      <name val="Arial"/>
      <family val="2"/>
    </font>
    <font>
      <sz val="11"/>
      <name val="Times New Roman"/>
      <family val="1"/>
    </font>
    <font>
      <sz val="12"/>
      <name val="SWISS"/>
    </font>
    <font>
      <sz val="24"/>
      <color indexed="13"/>
      <name val="SWISS"/>
    </font>
    <font>
      <sz val="10"/>
      <color indexed="19"/>
      <name val="Arial"/>
      <family val="2"/>
    </font>
    <font>
      <b/>
      <sz val="14"/>
      <color indexed="8"/>
      <name val="SWISS"/>
    </font>
    <font>
      <sz val="8"/>
      <name val="Arial"/>
      <family val="2"/>
    </font>
    <font>
      <b/>
      <sz val="12"/>
      <name val="Arial"/>
      <family val="2"/>
    </font>
    <font>
      <u/>
      <sz val="11"/>
      <name val="Arial"/>
      <family val="2"/>
    </font>
    <font>
      <b/>
      <sz val="10"/>
      <color indexed="18"/>
      <name val="Arial"/>
      <family val="2"/>
    </font>
    <font>
      <sz val="10"/>
      <color indexed="8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</font>
    <font>
      <b/>
      <sz val="14"/>
      <name val="Arial"/>
      <family val="2"/>
    </font>
    <font>
      <u/>
      <sz val="11"/>
      <color indexed="12"/>
      <name val="Calibri"/>
      <family val="2"/>
    </font>
    <font>
      <sz val="10"/>
      <color indexed="60"/>
      <name val="Arial"/>
      <family val="2"/>
    </font>
    <font>
      <sz val="10"/>
      <color indexed="9"/>
      <name val="Arial"/>
      <family val="2"/>
    </font>
    <font>
      <sz val="7"/>
      <name val="Small Fonts"/>
      <family val="2"/>
    </font>
    <font>
      <sz val="10"/>
      <name val="Palatino"/>
      <family val="1"/>
    </font>
    <font>
      <sz val="9"/>
      <name val="Arial"/>
      <family val="2"/>
    </font>
    <font>
      <sz val="10"/>
      <name val="Courier"/>
      <family val="3"/>
    </font>
    <font>
      <sz val="11"/>
      <color indexed="8"/>
      <name val="Times New Roman"/>
      <family val="1"/>
    </font>
    <font>
      <b/>
      <i/>
      <sz val="10"/>
      <color indexed="8"/>
      <name val="Arial"/>
      <family val="2"/>
    </font>
    <font>
      <b/>
      <sz val="10"/>
      <color indexed="17"/>
      <name val="Arial"/>
      <family val="2"/>
    </font>
    <font>
      <b/>
      <sz val="16"/>
      <color indexed="13"/>
      <name val="Arial"/>
      <family val="2"/>
    </font>
    <font>
      <sz val="10"/>
      <color indexed="8"/>
      <name val="Helvetica"/>
      <family val="2"/>
      <charset val="222"/>
    </font>
    <font>
      <sz val="10"/>
      <name val="MS Sans Serif"/>
      <family val="2"/>
    </font>
    <font>
      <b/>
      <sz val="10"/>
      <name val="MS Sans Serif"/>
      <family val="2"/>
    </font>
    <font>
      <sz val="10"/>
      <color indexed="10"/>
      <name val="Arial"/>
      <family val="2"/>
    </font>
    <font>
      <b/>
      <u/>
      <sz val="12"/>
      <name val="Helv"/>
    </font>
    <font>
      <sz val="9"/>
      <color indexed="8"/>
      <name val="Arial"/>
      <family val="2"/>
    </font>
    <font>
      <b/>
      <sz val="16"/>
      <color indexed="8"/>
      <name val="Times New Roman"/>
      <family val="1"/>
    </font>
    <font>
      <b/>
      <i/>
      <sz val="12"/>
      <color indexed="8"/>
      <name val="Arial"/>
      <family val="2"/>
    </font>
    <font>
      <b/>
      <sz val="16"/>
      <color indexed="8"/>
      <name val="Helvetica"/>
      <family val="2"/>
    </font>
    <font>
      <b/>
      <sz val="12"/>
      <color indexed="8"/>
      <name val="Times New Roman"/>
      <family val="1"/>
    </font>
    <font>
      <sz val="12"/>
      <color indexed="8"/>
      <name val="Arial"/>
      <family val="2"/>
    </font>
    <font>
      <sz val="14"/>
      <color indexed="8"/>
      <name val="Arial"/>
      <family val="2"/>
    </font>
    <font>
      <sz val="16"/>
      <name val="Helvetica"/>
      <family val="2"/>
    </font>
    <font>
      <i/>
      <sz val="12"/>
      <color indexed="8"/>
      <name val="Arial"/>
      <family val="2"/>
    </font>
    <font>
      <sz val="16"/>
      <color indexed="8"/>
      <name val="Helvetica"/>
      <family val="2"/>
    </font>
    <font>
      <b/>
      <sz val="16"/>
      <name val="Helvetica"/>
      <family val="2"/>
    </font>
    <font>
      <sz val="19"/>
      <color indexed="48"/>
      <name val="Arial"/>
      <family val="2"/>
    </font>
    <font>
      <sz val="8"/>
      <name val="Times New Roman"/>
      <family val="1"/>
    </font>
    <font>
      <b/>
      <sz val="16"/>
      <color indexed="9"/>
      <name val="Arial"/>
      <family val="2"/>
    </font>
    <font>
      <b/>
      <sz val="12"/>
      <color indexed="9"/>
      <name val="Arial"/>
      <family val="2"/>
    </font>
    <font>
      <b/>
      <sz val="10"/>
      <name val="Arial"/>
      <family val="2"/>
    </font>
    <font>
      <u/>
      <sz val="10"/>
      <name val="Arial"/>
      <family val="2"/>
    </font>
    <font>
      <b/>
      <sz val="11"/>
      <name val="Times New Roman"/>
      <family val="1"/>
    </font>
    <font>
      <sz val="10"/>
      <color indexed="55"/>
      <name val="Arial"/>
      <family val="2"/>
    </font>
    <font>
      <u/>
      <sz val="14"/>
      <color indexed="12"/>
      <name val="Cordia New"/>
      <family val="2"/>
    </font>
    <font>
      <b/>
      <sz val="11"/>
      <color indexed="9"/>
      <name val="Tahoma"/>
      <family val="2"/>
      <charset val="222"/>
    </font>
    <font>
      <sz val="11"/>
      <color indexed="52"/>
      <name val="Tahoma"/>
      <family val="2"/>
      <charset val="222"/>
    </font>
    <font>
      <sz val="11"/>
      <color indexed="20"/>
      <name val="Tahoma"/>
      <family val="2"/>
      <charset val="222"/>
    </font>
    <font>
      <b/>
      <sz val="11"/>
      <color indexed="63"/>
      <name val="Tahoma"/>
      <family val="2"/>
      <charset val="222"/>
    </font>
    <font>
      <b/>
      <sz val="11"/>
      <color indexed="52"/>
      <name val="Tahoma"/>
      <family val="2"/>
      <charset val="222"/>
    </font>
    <font>
      <sz val="11"/>
      <color indexed="10"/>
      <name val="Tahoma"/>
      <family val="2"/>
      <charset val="222"/>
    </font>
    <font>
      <i/>
      <sz val="11"/>
      <color indexed="23"/>
      <name val="Tahoma"/>
      <family val="2"/>
      <charset val="222"/>
    </font>
    <font>
      <b/>
      <sz val="18"/>
      <color indexed="56"/>
      <name val="Tahoma"/>
      <family val="2"/>
      <charset val="222"/>
    </font>
    <font>
      <sz val="11"/>
      <color indexed="17"/>
      <name val="Tahoma"/>
      <family val="2"/>
      <charset val="222"/>
    </font>
    <font>
      <u/>
      <sz val="14"/>
      <color indexed="36"/>
      <name val="Cordia New"/>
      <family val="2"/>
    </font>
    <font>
      <sz val="11"/>
      <name val="–พ’ฉ"/>
      <charset val="222"/>
    </font>
    <font>
      <sz val="11"/>
      <color indexed="62"/>
      <name val="Tahoma"/>
      <family val="2"/>
      <charset val="222"/>
    </font>
    <font>
      <sz val="11"/>
      <color indexed="60"/>
      <name val="Tahoma"/>
      <family val="2"/>
      <charset val="222"/>
    </font>
    <font>
      <b/>
      <sz val="11"/>
      <color indexed="8"/>
      <name val="Tahoma"/>
      <family val="2"/>
      <charset val="222"/>
    </font>
    <font>
      <sz val="11"/>
      <name val="ตธฟ๒"/>
      <charset val="129"/>
    </font>
    <font>
      <b/>
      <sz val="15"/>
      <color indexed="56"/>
      <name val="Tahoma"/>
      <family val="2"/>
      <charset val="222"/>
    </font>
    <font>
      <b/>
      <sz val="13"/>
      <color indexed="56"/>
      <name val="Tahoma"/>
      <family val="2"/>
      <charset val="222"/>
    </font>
    <font>
      <b/>
      <sz val="11"/>
      <color indexed="56"/>
      <name val="Tahoma"/>
      <family val="2"/>
      <charset val="222"/>
    </font>
    <font>
      <sz val="10"/>
      <name val="Helv"/>
      <family val="2"/>
    </font>
    <font>
      <i/>
      <sz val="14"/>
      <name val="Angsana New"/>
      <family val="1"/>
    </font>
    <font>
      <sz val="11"/>
      <color theme="1"/>
      <name val="Tahoma"/>
      <family val="2"/>
    </font>
    <font>
      <sz val="11"/>
      <color theme="1"/>
      <name val="Tahoma"/>
      <family val="2"/>
      <scheme val="minor"/>
    </font>
    <font>
      <sz val="10"/>
      <color theme="1"/>
      <name val="Tahoma"/>
      <family val="2"/>
    </font>
    <font>
      <sz val="16"/>
      <color theme="1"/>
      <name val="Cordia New"/>
      <family val="2"/>
      <charset val="222"/>
    </font>
    <font>
      <sz val="11"/>
      <color theme="1"/>
      <name val="Tahoma"/>
      <family val="2"/>
      <charset val="222"/>
    </font>
    <font>
      <sz val="15"/>
      <color theme="1"/>
      <name val="Angsana New"/>
      <family val="1"/>
    </font>
    <font>
      <b/>
      <sz val="15"/>
      <color theme="1"/>
      <name val="Angsana New"/>
      <family val="1"/>
    </font>
    <font>
      <b/>
      <sz val="16"/>
      <color theme="1"/>
      <name val="Angsana New"/>
      <family val="1"/>
    </font>
    <font>
      <i/>
      <sz val="15"/>
      <color theme="1"/>
      <name val="Angsana New"/>
      <family val="1"/>
    </font>
    <font>
      <sz val="14"/>
      <color rgb="FF3366FF"/>
      <name val="Angsana New"/>
      <family val="1"/>
    </font>
    <font>
      <b/>
      <sz val="14"/>
      <name val="Angsana New"/>
      <family val="1"/>
    </font>
    <font>
      <b/>
      <i/>
      <sz val="14"/>
      <name val="Angsana New"/>
      <family val="1"/>
    </font>
    <font>
      <sz val="11"/>
      <name val="Angsana New"/>
      <family val="1"/>
    </font>
    <font>
      <b/>
      <sz val="11"/>
      <name val="Angsana New"/>
      <family val="1"/>
    </font>
    <font>
      <b/>
      <i/>
      <sz val="15"/>
      <color theme="1"/>
      <name val="Angsana New"/>
      <family val="1"/>
    </font>
    <font>
      <sz val="13"/>
      <name val="AngsanaUPC"/>
      <family val="1"/>
      <charset val="222"/>
    </font>
    <font>
      <sz val="16"/>
      <color theme="1"/>
      <name val="Angsana New"/>
      <family val="1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45"/>
      </patternFill>
    </fill>
    <fill>
      <patternFill patternType="solid">
        <fgColor indexed="42"/>
      </patternFill>
    </fill>
    <fill>
      <patternFill patternType="solid">
        <fgColor indexed="46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44"/>
      </patternFill>
    </fill>
    <fill>
      <patternFill patternType="solid">
        <fgColor indexed="29"/>
      </patternFill>
    </fill>
    <fill>
      <patternFill patternType="solid">
        <fgColor indexed="11"/>
      </patternFill>
    </fill>
    <fill>
      <patternFill patternType="solid">
        <fgColor indexed="51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49"/>
      </patternFill>
    </fill>
    <fill>
      <patternFill patternType="solid">
        <fgColor indexed="52"/>
      </patternFill>
    </fill>
    <fill>
      <patternFill patternType="solid">
        <fgColor indexed="62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53"/>
      </patternFill>
    </fill>
    <fill>
      <patternFill patternType="solid">
        <fgColor indexed="30"/>
        <bgColor indexed="64"/>
      </patternFill>
    </fill>
    <fill>
      <patternFill patternType="solid">
        <fgColor indexed="27"/>
        <bgColor indexed="64"/>
      </patternFill>
    </fill>
    <fill>
      <patternFill patternType="solid">
        <fgColor indexed="19"/>
        <bgColor indexed="64"/>
      </patternFill>
    </fill>
    <fill>
      <patternFill patternType="solid">
        <fgColor indexed="22"/>
      </patternFill>
    </fill>
    <fill>
      <patternFill patternType="solid">
        <fgColor indexed="55"/>
      </patternFill>
    </fill>
    <fill>
      <patternFill patternType="lightUp">
        <fgColor indexed="47"/>
      </patternFill>
    </fill>
    <fill>
      <patternFill patternType="solid">
        <fgColor indexed="9"/>
      </patternFill>
    </fill>
    <fill>
      <patternFill patternType="solid">
        <fgColor indexed="8"/>
      </patternFill>
    </fill>
    <fill>
      <patternFill patternType="solid">
        <fgColor indexed="9"/>
        <bgColor indexed="64"/>
      </patternFill>
    </fill>
    <fill>
      <patternFill patternType="lightUp">
        <fgColor indexed="19"/>
      </patternFill>
    </fill>
    <fill>
      <patternFill patternType="solid">
        <fgColor indexed="13"/>
      </patternFill>
    </fill>
    <fill>
      <patternFill patternType="solid">
        <fgColor indexed="22"/>
        <bgColor indexed="64"/>
      </patternFill>
    </fill>
    <fill>
      <patternFill patternType="solid">
        <fgColor indexed="24"/>
        <bgColor indexed="64"/>
      </patternFill>
    </fill>
    <fill>
      <patternFill patternType="solid">
        <fgColor indexed="2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8"/>
        <bgColor indexed="64"/>
      </patternFill>
    </fill>
    <fill>
      <patternFill patternType="solid">
        <fgColor indexed="43"/>
      </patternFill>
    </fill>
    <fill>
      <patternFill patternType="solid">
        <fgColor indexed="26"/>
      </patternFill>
    </fill>
    <fill>
      <patternFill patternType="solid">
        <fgColor indexed="17"/>
      </patternFill>
    </fill>
    <fill>
      <patternFill patternType="mediumGray">
        <fgColor indexed="22"/>
      </patternFill>
    </fill>
    <fill>
      <patternFill patternType="solid">
        <fgColor indexed="28"/>
        <bgColor indexed="53"/>
      </patternFill>
    </fill>
    <fill>
      <patternFill patternType="solid">
        <fgColor indexed="43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42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4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solid">
        <fgColor indexed="21"/>
        <bgColor indexed="64"/>
      </patternFill>
    </fill>
    <fill>
      <patternFill patternType="lightUp">
        <fgColor indexed="48"/>
        <bgColor indexed="29"/>
      </patternFill>
    </fill>
    <fill>
      <patternFill patternType="solid">
        <fgColor indexed="54"/>
        <bgColor indexed="64"/>
      </patternFill>
    </fill>
    <fill>
      <patternFill patternType="solid">
        <fgColor indexed="4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1"/>
        <bgColor indexed="64"/>
      </patternFill>
    </fill>
    <fill>
      <patternFill patternType="solid">
        <fgColor indexed="32"/>
      </patternFill>
    </fill>
    <fill>
      <patternFill patternType="solid">
        <fgColor indexed="40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18"/>
        <bgColor indexed="64"/>
      </patternFill>
    </fill>
    <fill>
      <patternFill patternType="solid">
        <fgColor rgb="FFFFFFCC"/>
      </patternFill>
    </fill>
  </fills>
  <borders count="40">
    <border>
      <left/>
      <right/>
      <top/>
      <bottom/>
      <diagonal/>
    </border>
    <border>
      <left style="dashed">
        <color indexed="64"/>
      </left>
      <right style="dashed">
        <color indexed="64"/>
      </right>
      <top style="dashed">
        <color indexed="64"/>
      </top>
      <bottom style="dashed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hair">
        <color indexed="22"/>
      </top>
      <bottom style="hair">
        <color indexed="22"/>
      </bottom>
      <diagonal/>
    </border>
    <border>
      <left style="dotted">
        <color indexed="64"/>
      </left>
      <right style="dotted">
        <color indexed="64"/>
      </right>
      <top style="dotted">
        <color indexed="64"/>
      </top>
      <bottom style="dotted">
        <color indexed="64"/>
      </bottom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indexed="15"/>
      </left>
      <right style="thin">
        <color indexed="15"/>
      </right>
      <top style="thin">
        <color indexed="15"/>
      </top>
      <bottom style="thin">
        <color indexed="15"/>
      </bottom>
      <diagonal/>
    </border>
    <border>
      <left style="thin">
        <color indexed="15"/>
      </left>
      <right style="thin">
        <color indexed="15"/>
      </right>
      <top style="double">
        <color indexed="15"/>
      </top>
      <bottom style="thin">
        <color indexed="15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8"/>
      </left>
      <right style="medium">
        <color indexed="8"/>
      </right>
      <top style="medium">
        <color indexed="8"/>
      </top>
      <bottom style="medium">
        <color indexed="8"/>
      </bottom>
      <diagonal/>
    </border>
    <border>
      <left/>
      <right/>
      <top/>
      <bottom style="double">
        <color indexed="52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medium">
        <color indexed="64"/>
      </bottom>
      <diagonal/>
    </border>
    <border>
      <left style="dotted">
        <color indexed="27"/>
      </left>
      <right style="dotted">
        <color indexed="27"/>
      </right>
      <top style="dotted">
        <color indexed="27"/>
      </top>
      <bottom style="dotted">
        <color indexed="27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indexed="48"/>
      </left>
      <right style="thin">
        <color indexed="48"/>
      </right>
      <top style="thin">
        <color indexed="48"/>
      </top>
      <bottom style="thin">
        <color indexed="48"/>
      </bottom>
      <diagonal/>
    </border>
    <border>
      <left style="medium">
        <color indexed="64"/>
      </left>
      <right/>
      <top/>
      <bottom/>
      <diagonal/>
    </border>
    <border>
      <left style="thin">
        <color indexed="41"/>
      </left>
      <right style="thin">
        <color indexed="48"/>
      </right>
      <top style="medium">
        <color indexed="41"/>
      </top>
      <bottom style="thin">
        <color indexed="48"/>
      </bottom>
      <diagonal/>
    </border>
    <border>
      <left style="thin">
        <color indexed="63"/>
      </left>
      <right style="thin">
        <color indexed="63"/>
      </right>
      <top/>
      <bottom/>
      <diagonal/>
    </border>
    <border>
      <left/>
      <right/>
      <top style="thin">
        <color indexed="48"/>
      </top>
      <bottom style="thin">
        <color indexed="48"/>
      </bottom>
      <diagonal/>
    </border>
    <border>
      <left style="dotted">
        <color indexed="16"/>
      </left>
      <right style="dotted">
        <color indexed="16"/>
      </right>
      <top style="dotted">
        <color indexed="16"/>
      </top>
      <bottom style="dotted">
        <color indexed="16"/>
      </bottom>
      <diagonal/>
    </border>
    <border diagonalUp="1" diagonalDown="1">
      <left/>
      <right/>
      <top/>
      <bottom/>
      <diagonal/>
    </border>
    <border>
      <left/>
      <right/>
      <top style="thin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medium">
        <color indexed="18"/>
      </left>
      <right style="medium">
        <color indexed="18"/>
      </right>
      <top style="medium">
        <color indexed="18"/>
      </top>
      <bottom style="medium">
        <color indexed="18"/>
      </bottom>
      <diagonal/>
    </border>
    <border>
      <left style="thin">
        <color indexed="64"/>
      </left>
      <right/>
      <top/>
      <bottom/>
      <diagonal/>
    </border>
    <border>
      <left/>
      <right/>
      <top/>
      <bottom style="double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/>
      <right/>
      <top style="thin">
        <color indexed="64"/>
      </top>
      <bottom/>
      <diagonal/>
    </border>
  </borders>
  <cellStyleXfs count="472">
    <xf numFmtId="0" fontId="0" fillId="0" borderId="0"/>
    <xf numFmtId="190" fontId="16" fillId="0" borderId="0" applyFont="0" applyFill="0" applyBorder="0" applyAlignment="0" applyProtection="0"/>
    <xf numFmtId="0" fontId="17" fillId="0" borderId="0" applyFont="0" applyFill="0" applyBorder="0" applyAlignment="0" applyProtection="0"/>
    <xf numFmtId="191" fontId="17" fillId="0" borderId="0" applyFon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37" fontId="16" fillId="0" borderId="0" applyFont="0" applyFill="0" applyBorder="0" applyAlignment="0" applyProtection="0"/>
    <xf numFmtId="0" fontId="19" fillId="2" borderId="0" applyNumberFormat="0" applyBorder="0" applyAlignment="0" applyProtection="0"/>
    <xf numFmtId="0" fontId="19" fillId="3" borderId="0" applyNumberFormat="0" applyBorder="0" applyAlignment="0" applyProtection="0"/>
    <xf numFmtId="0" fontId="19" fillId="4" borderId="0" applyNumberFormat="0" applyBorder="0" applyAlignment="0" applyProtection="0"/>
    <xf numFmtId="0" fontId="19" fillId="5" borderId="0" applyNumberFormat="0" applyBorder="0" applyAlignment="0" applyProtection="0"/>
    <xf numFmtId="0" fontId="19" fillId="6" borderId="0" applyNumberFormat="0" applyBorder="0" applyAlignment="0" applyProtection="0"/>
    <xf numFmtId="0" fontId="19" fillId="7" borderId="0" applyNumberFormat="0" applyBorder="0" applyAlignment="0" applyProtection="0"/>
    <xf numFmtId="0" fontId="19" fillId="8" borderId="0" applyNumberFormat="0" applyBorder="0" applyAlignment="0" applyProtection="0"/>
    <xf numFmtId="0" fontId="19" fillId="9" borderId="0" applyNumberFormat="0" applyBorder="0" applyAlignment="0" applyProtection="0"/>
    <xf numFmtId="0" fontId="19" fillId="10" borderId="0" applyNumberFormat="0" applyBorder="0" applyAlignment="0" applyProtection="0"/>
    <xf numFmtId="0" fontId="19" fillId="5" borderId="0" applyNumberFormat="0" applyBorder="0" applyAlignment="0" applyProtection="0"/>
    <xf numFmtId="0" fontId="19" fillId="8" borderId="0" applyNumberFormat="0" applyBorder="0" applyAlignment="0" applyProtection="0"/>
    <xf numFmtId="0" fontId="19" fillId="11" borderId="0" applyNumberFormat="0" applyBorder="0" applyAlignment="0" applyProtection="0"/>
    <xf numFmtId="0" fontId="20" fillId="12" borderId="0" applyNumberFormat="0" applyBorder="0" applyAlignment="0" applyProtection="0"/>
    <xf numFmtId="0" fontId="20" fillId="9" borderId="0" applyNumberFormat="0" applyBorder="0" applyAlignment="0" applyProtection="0"/>
    <xf numFmtId="0" fontId="20" fillId="10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5" borderId="0" applyNumberFormat="0" applyBorder="0" applyAlignment="0" applyProtection="0"/>
    <xf numFmtId="0" fontId="18" fillId="0" borderId="0" applyNumberFormat="0" applyFill="0" applyBorder="0" applyAlignment="0" applyProtection="0"/>
    <xf numFmtId="192" fontId="21" fillId="20" borderId="0" applyAlignment="0">
      <alignment horizontal="left"/>
      <protection locked="0"/>
    </xf>
    <xf numFmtId="193" fontId="21" fillId="20" borderId="0">
      <alignment horizontal="center"/>
      <protection locked="0"/>
    </xf>
    <xf numFmtId="0" fontId="22" fillId="21" borderId="0" applyNumberFormat="0" applyBorder="0" applyAlignment="0" applyProtection="0"/>
    <xf numFmtId="15" fontId="23" fillId="22" borderId="1">
      <alignment horizontal="center"/>
    </xf>
    <xf numFmtId="0" fontId="24" fillId="0" borderId="0" applyNumberFormat="0" applyFill="0" applyBorder="0" applyAlignment="0" applyProtection="0"/>
    <xf numFmtId="187" fontId="9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5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194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87" fontId="9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196" fontId="25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187" fontId="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19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26" fillId="0" borderId="0" applyFont="0" applyFill="0" applyBorder="0" applyAlignment="0" applyProtection="0"/>
    <xf numFmtId="43" fontId="26" fillId="0" borderId="0" applyFont="0" applyFill="0" applyBorder="0" applyAlignment="0" applyProtection="0"/>
    <xf numFmtId="196" fontId="25" fillId="0" borderId="0" applyFont="0" applyFill="0" applyBorder="0" applyAlignment="0" applyProtection="0"/>
    <xf numFmtId="43" fontId="19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1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187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8" fillId="0" borderId="0" applyFont="0" applyFill="0" applyBorder="0" applyAlignment="0" applyProtection="0"/>
    <xf numFmtId="187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8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197" fontId="17" fillId="0" borderId="0"/>
    <xf numFmtId="0" fontId="27" fillId="21" borderId="4">
      <alignment wrapText="1"/>
    </xf>
    <xf numFmtId="192" fontId="28" fillId="25" borderId="5" applyProtection="0">
      <alignment horizontal="center"/>
    </xf>
    <xf numFmtId="189" fontId="29" fillId="0" borderId="0" applyFill="0" applyBorder="0">
      <protection locked="0"/>
    </xf>
    <xf numFmtId="198" fontId="17" fillId="0" borderId="0" applyFill="0" applyBorder="0"/>
    <xf numFmtId="198" fontId="29" fillId="0" borderId="0" applyFill="0" applyBorder="0">
      <protection locked="0"/>
    </xf>
    <xf numFmtId="38" fontId="30" fillId="0" borderId="6" applyBorder="0"/>
    <xf numFmtId="199" fontId="17" fillId="0" borderId="0"/>
    <xf numFmtId="188" fontId="17" fillId="0" borderId="0"/>
    <xf numFmtId="15" fontId="17" fillId="0" borderId="0"/>
    <xf numFmtId="15" fontId="29" fillId="0" borderId="0" applyFill="0" applyBorder="0">
      <protection locked="0"/>
    </xf>
    <xf numFmtId="200" fontId="17" fillId="0" borderId="0" applyFill="0" applyBorder="0"/>
    <xf numFmtId="1" fontId="17" fillId="0" borderId="0" applyFill="0" applyBorder="0">
      <alignment horizontal="right"/>
    </xf>
    <xf numFmtId="2" fontId="17" fillId="0" borderId="0" applyFill="0" applyBorder="0">
      <alignment horizontal="right"/>
    </xf>
    <xf numFmtId="2" fontId="29" fillId="0" borderId="0" applyFill="0" applyBorder="0">
      <protection locked="0"/>
    </xf>
    <xf numFmtId="191" fontId="17" fillId="0" borderId="0" applyFill="0" applyBorder="0">
      <alignment horizontal="right"/>
    </xf>
    <xf numFmtId="191" fontId="29" fillId="0" borderId="0" applyFill="0" applyBorder="0">
      <protection locked="0"/>
    </xf>
    <xf numFmtId="0" fontId="31" fillId="26" borderId="0"/>
    <xf numFmtId="201" fontId="17" fillId="0" borderId="0"/>
    <xf numFmtId="0" fontId="31" fillId="26" borderId="7"/>
    <xf numFmtId="0" fontId="31" fillId="26" borderId="7"/>
    <xf numFmtId="0" fontId="32" fillId="27" borderId="0"/>
    <xf numFmtId="202" fontId="17" fillId="0" borderId="0" applyFont="0" applyFill="0" applyBorder="0" applyAlignment="0" applyProtection="0"/>
    <xf numFmtId="0" fontId="17" fillId="28" borderId="0" applyNumberFormat="0" applyFont="0" applyAlignment="0"/>
    <xf numFmtId="192" fontId="33" fillId="29" borderId="5" applyProtection="0">
      <alignment horizontal="center"/>
    </xf>
    <xf numFmtId="0" fontId="34" fillId="26" borderId="8"/>
    <xf numFmtId="0" fontId="34" fillId="26" borderId="7"/>
    <xf numFmtId="0" fontId="34" fillId="30" borderId="7"/>
    <xf numFmtId="38" fontId="35" fillId="31" borderId="0" applyNumberFormat="0" applyBorder="0" applyAlignment="0" applyProtection="0"/>
    <xf numFmtId="192" fontId="17" fillId="32" borderId="0" applyNumberFormat="0" applyFont="0" applyAlignment="0">
      <alignment horizontal="left"/>
    </xf>
    <xf numFmtId="192" fontId="22" fillId="33" borderId="0" applyNumberFormat="0" applyAlignment="0">
      <alignment horizontal="left"/>
    </xf>
    <xf numFmtId="192" fontId="22" fillId="34" borderId="0" applyNumberFormat="0" applyAlignment="0">
      <alignment horizontal="left"/>
    </xf>
    <xf numFmtId="0" fontId="36" fillId="0" borderId="9" applyNumberFormat="0" applyAlignment="0" applyProtection="0">
      <alignment horizontal="left" vertical="center"/>
    </xf>
    <xf numFmtId="0" fontId="36" fillId="0" borderId="10">
      <alignment horizontal="left" vertical="center"/>
    </xf>
    <xf numFmtId="0" fontId="37" fillId="0" borderId="0"/>
    <xf numFmtId="0" fontId="38" fillId="0" borderId="0" applyNumberFormat="0" applyFill="0" applyBorder="0"/>
    <xf numFmtId="203" fontId="39" fillId="0" borderId="0">
      <alignment horizontal="left"/>
    </xf>
    <xf numFmtId="0" fontId="40" fillId="0" borderId="0"/>
    <xf numFmtId="0" fontId="41" fillId="0" borderId="0"/>
    <xf numFmtId="0" fontId="42" fillId="0" borderId="0">
      <alignment horizontal="left"/>
    </xf>
    <xf numFmtId="0" fontId="43" fillId="0" borderId="0" applyNumberFormat="0" applyFill="0" applyBorder="0" applyAlignment="0" applyProtection="0">
      <alignment vertical="top"/>
      <protection locked="0"/>
    </xf>
    <xf numFmtId="204" fontId="44" fillId="0" borderId="5" applyNumberFormat="0" applyAlignment="0" applyProtection="0"/>
    <xf numFmtId="10" fontId="35" fillId="35" borderId="14" applyNumberFormat="0" applyBorder="0" applyAlignment="0" applyProtection="0"/>
    <xf numFmtId="0" fontId="17" fillId="0" borderId="15" applyNumberFormat="0" applyFont="0" applyFill="0" applyAlignment="0" applyProtection="0"/>
    <xf numFmtId="205" fontId="45" fillId="36" borderId="5" applyNumberFormat="0" applyAlignment="0" applyProtection="0">
      <alignment horizontal="center"/>
    </xf>
    <xf numFmtId="0" fontId="17" fillId="0" borderId="10" applyNumberFormat="0" applyFont="0" applyFill="0" applyAlignment="0"/>
    <xf numFmtId="206" fontId="17" fillId="0" borderId="0" applyFont="0" applyFill="0" applyBorder="0" applyAlignment="0" applyProtection="0"/>
    <xf numFmtId="4" fontId="17" fillId="0" borderId="0" applyFont="0" applyFill="0" applyBorder="0" applyAlignment="0" applyProtection="0"/>
    <xf numFmtId="207" fontId="17" fillId="0" borderId="0" applyFont="0" applyFill="0" applyBorder="0" applyAlignment="0" applyProtection="0"/>
    <xf numFmtId="208" fontId="17" fillId="0" borderId="0" applyFont="0" applyFill="0" applyBorder="0" applyAlignment="0" applyProtection="0"/>
    <xf numFmtId="37" fontId="46" fillId="0" borderId="0"/>
    <xf numFmtId="209" fontId="17" fillId="0" borderId="0"/>
    <xf numFmtId="210" fontId="47" fillId="0" borderId="0"/>
    <xf numFmtId="0" fontId="47" fillId="0" borderId="0"/>
    <xf numFmtId="211" fontId="47" fillId="0" borderId="0">
      <alignment horizontal="right"/>
    </xf>
    <xf numFmtId="0" fontId="7" fillId="0" borderId="0"/>
    <xf numFmtId="0" fontId="7" fillId="0" borderId="0"/>
    <xf numFmtId="0" fontId="99" fillId="0" borderId="0"/>
    <xf numFmtId="0" fontId="7" fillId="0" borderId="0"/>
    <xf numFmtId="0" fontId="1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101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7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102" fillId="0" borderId="0"/>
    <xf numFmtId="0" fontId="7" fillId="0" borderId="0"/>
    <xf numFmtId="0" fontId="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7" fillId="0" borderId="0"/>
    <xf numFmtId="0" fontId="3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25" fillId="0" borderId="0"/>
    <xf numFmtId="0" fontId="99" fillId="0" borderId="0"/>
    <xf numFmtId="0" fontId="103" fillId="0" borderId="0"/>
    <xf numFmtId="0" fontId="7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03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7" fillId="0" borderId="0"/>
    <xf numFmtId="0" fontId="48" fillId="0" borderId="0"/>
    <xf numFmtId="0" fontId="103" fillId="0" borderId="0"/>
    <xf numFmtId="0" fontId="99" fillId="0" borderId="0"/>
    <xf numFmtId="0" fontId="100" fillId="0" borderId="0"/>
    <xf numFmtId="0" fontId="48" fillId="0" borderId="0"/>
    <xf numFmtId="0" fontId="48" fillId="0" borderId="0"/>
    <xf numFmtId="0" fontId="3" fillId="0" borderId="0"/>
    <xf numFmtId="0" fontId="102" fillId="0" borderId="0"/>
    <xf numFmtId="0" fontId="3" fillId="0" borderId="0"/>
    <xf numFmtId="0" fontId="17" fillId="0" borderId="0"/>
    <xf numFmtId="0" fontId="49" fillId="0" borderId="0"/>
    <xf numFmtId="0" fontId="48" fillId="0" borderId="0"/>
    <xf numFmtId="0" fontId="7" fillId="0" borderId="0"/>
    <xf numFmtId="0" fontId="7" fillId="0" borderId="0"/>
    <xf numFmtId="0" fontId="17" fillId="0" borderId="0"/>
    <xf numFmtId="0" fontId="30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17" fillId="0" borderId="0"/>
    <xf numFmtId="0" fontId="7" fillId="0" borderId="0"/>
    <xf numFmtId="0" fontId="7" fillId="0" borderId="0"/>
    <xf numFmtId="0" fontId="17" fillId="0" borderId="0"/>
    <xf numFmtId="0" fontId="102" fillId="0" borderId="0"/>
    <xf numFmtId="0" fontId="17" fillId="0" borderId="0"/>
    <xf numFmtId="0" fontId="29" fillId="0" borderId="0" applyFill="0" applyBorder="0">
      <protection locked="0"/>
    </xf>
    <xf numFmtId="0" fontId="11" fillId="0" borderId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0" fontId="19" fillId="62" borderId="37" applyNumberFormat="0" applyFont="0" applyAlignment="0" applyProtection="0"/>
    <xf numFmtId="38" fontId="38" fillId="0" borderId="0"/>
    <xf numFmtId="0" fontId="17" fillId="31" borderId="6"/>
    <xf numFmtId="40" fontId="50" fillId="28" borderId="0">
      <alignment horizontal="right"/>
    </xf>
    <xf numFmtId="0" fontId="51" fillId="30" borderId="0">
      <alignment horizontal="center"/>
    </xf>
    <xf numFmtId="0" fontId="22" fillId="39" borderId="19"/>
    <xf numFmtId="0" fontId="52" fillId="26" borderId="0" applyBorder="0">
      <alignment horizontal="centerContinuous"/>
    </xf>
    <xf numFmtId="0" fontId="53" fillId="39" borderId="0" applyBorder="0">
      <alignment horizontal="centerContinuous"/>
    </xf>
    <xf numFmtId="0" fontId="17" fillId="0" borderId="0" applyFill="0" applyBorder="0">
      <protection locked="0"/>
    </xf>
    <xf numFmtId="10" fontId="17" fillId="0" borderId="0" applyFont="0" applyFill="0" applyBorder="0" applyAlignment="0" applyProtection="0"/>
    <xf numFmtId="212" fontId="17" fillId="0" borderId="0" applyFill="0" applyBorder="0">
      <protection locked="0"/>
    </xf>
    <xf numFmtId="10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54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7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48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9" fontId="17" fillId="0" borderId="0" applyFont="0" applyFill="0" applyBorder="0" applyAlignment="0" applyProtection="0"/>
    <xf numFmtId="0" fontId="55" fillId="0" borderId="0" applyNumberFormat="0" applyFont="0" applyFill="0" applyBorder="0" applyAlignment="0" applyProtection="0">
      <alignment horizontal="left"/>
    </xf>
    <xf numFmtId="15" fontId="55" fillId="0" borderId="0" applyFont="0" applyFill="0" applyBorder="0" applyAlignment="0" applyProtection="0"/>
    <xf numFmtId="4" fontId="55" fillId="0" borderId="0" applyFont="0" applyFill="0" applyBorder="0" applyAlignment="0" applyProtection="0"/>
    <xf numFmtId="0" fontId="56" fillId="0" borderId="20">
      <alignment horizontal="center"/>
    </xf>
    <xf numFmtId="3" fontId="55" fillId="0" borderId="0" applyFont="0" applyFill="0" applyBorder="0" applyAlignment="0" applyProtection="0"/>
    <xf numFmtId="0" fontId="55" fillId="40" borderId="0" applyNumberFormat="0" applyFont="0" applyBorder="0" applyAlignment="0" applyProtection="0"/>
    <xf numFmtId="0" fontId="57" fillId="0" borderId="0" applyNumberFormat="0" applyFill="0" applyBorder="0" applyAlignment="0" applyProtection="0"/>
    <xf numFmtId="213" fontId="17" fillId="0" borderId="0"/>
    <xf numFmtId="0" fontId="58" fillId="0" borderId="0"/>
    <xf numFmtId="0" fontId="31" fillId="26" borderId="0"/>
    <xf numFmtId="0" fontId="59" fillId="0" borderId="0">
      <alignment vertical="center"/>
    </xf>
    <xf numFmtId="192" fontId="45" fillId="41" borderId="21" applyProtection="0">
      <alignment horizontal="center"/>
      <protection hidden="1"/>
    </xf>
    <xf numFmtId="4" fontId="60" fillId="42" borderId="22" applyNumberFormat="0" applyProtection="0">
      <alignment vertical="center"/>
    </xf>
    <xf numFmtId="4" fontId="61" fillId="42" borderId="23" applyNumberFormat="0" applyProtection="0">
      <alignment vertical="center"/>
    </xf>
    <xf numFmtId="4" fontId="60" fillId="37" borderId="22" applyNumberFormat="0" applyProtection="0">
      <alignment horizontal="left" vertical="center" indent="1"/>
    </xf>
    <xf numFmtId="4" fontId="62" fillId="42" borderId="18" applyNumberFormat="0" applyProtection="0">
      <alignment horizontal="left" vertical="center" indent="1"/>
    </xf>
    <xf numFmtId="4" fontId="63" fillId="2" borderId="24" applyNumberFormat="0" applyProtection="0">
      <alignment horizontal="left" vertical="center" indent="1"/>
    </xf>
    <xf numFmtId="4" fontId="64" fillId="43" borderId="23" applyNumberFormat="0" applyProtection="0">
      <alignment horizontal="right" vertical="center"/>
    </xf>
    <xf numFmtId="4" fontId="64" fillId="44" borderId="23" applyNumberFormat="0" applyProtection="0">
      <alignment horizontal="right" vertical="center"/>
    </xf>
    <xf numFmtId="4" fontId="64" fillId="34" borderId="23" applyNumberFormat="0" applyProtection="0">
      <alignment horizontal="right" vertical="center"/>
    </xf>
    <xf numFmtId="4" fontId="64" fillId="45" borderId="23" applyNumberFormat="0" applyProtection="0">
      <alignment horizontal="right" vertical="center"/>
    </xf>
    <xf numFmtId="4" fontId="64" fillId="46" borderId="23" applyNumberFormat="0" applyProtection="0">
      <alignment horizontal="right" vertical="center"/>
    </xf>
    <xf numFmtId="4" fontId="64" fillId="47" borderId="23" applyNumberFormat="0" applyProtection="0">
      <alignment horizontal="right" vertical="center"/>
    </xf>
    <xf numFmtId="4" fontId="64" fillId="48" borderId="23" applyNumberFormat="0" applyProtection="0">
      <alignment horizontal="right" vertical="center"/>
    </xf>
    <xf numFmtId="4" fontId="64" fillId="49" borderId="23" applyNumberFormat="0" applyProtection="0">
      <alignment horizontal="right" vertical="center"/>
    </xf>
    <xf numFmtId="4" fontId="64" fillId="50" borderId="23" applyNumberFormat="0" applyProtection="0">
      <alignment horizontal="right" vertical="center"/>
    </xf>
    <xf numFmtId="4" fontId="63" fillId="51" borderId="25" applyNumberFormat="0" applyProtection="0">
      <alignment horizontal="left" vertical="center" indent="1"/>
    </xf>
    <xf numFmtId="4" fontId="63" fillId="5" borderId="0" applyNumberFormat="0" applyProtection="0">
      <alignment horizontal="left" vertical="center" indent="1"/>
    </xf>
    <xf numFmtId="4" fontId="41" fillId="52" borderId="0" applyNumberFormat="0" applyProtection="0">
      <alignment horizontal="left" vertical="center" indent="1"/>
    </xf>
    <xf numFmtId="4" fontId="64" fillId="53" borderId="23" applyNumberFormat="0" applyProtection="0">
      <alignment horizontal="right" vertical="center"/>
    </xf>
    <xf numFmtId="4" fontId="39" fillId="53" borderId="0" applyNumberFormat="0" applyProtection="0">
      <alignment horizontal="left" vertical="center" indent="1"/>
    </xf>
    <xf numFmtId="4" fontId="65" fillId="54" borderId="26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4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5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31" borderId="18" applyNumberFormat="0" applyProtection="0">
      <alignment horizontal="left" vertical="center" indent="1"/>
    </xf>
    <xf numFmtId="0" fontId="66" fillId="0" borderId="26" applyNumberFormat="0" applyProtection="0">
      <alignment horizontal="left" vertical="center" indent="1"/>
    </xf>
    <xf numFmtId="0" fontId="17" fillId="56" borderId="18" applyNumberFormat="0" applyProtection="0">
      <alignment horizontal="left" vertical="center" indent="1"/>
    </xf>
    <xf numFmtId="4" fontId="64" fillId="57" borderId="23" applyNumberFormat="0" applyProtection="0">
      <alignment vertical="center"/>
    </xf>
    <xf numFmtId="4" fontId="67" fillId="57" borderId="23" applyNumberFormat="0" applyProtection="0">
      <alignment vertical="center"/>
    </xf>
    <xf numFmtId="4" fontId="41" fillId="53" borderId="27" applyNumberFormat="0" applyProtection="0">
      <alignment horizontal="left" vertical="center" indent="1"/>
    </xf>
    <xf numFmtId="4" fontId="39" fillId="35" borderId="18" applyNumberFormat="0" applyProtection="0">
      <alignment horizontal="left" vertical="center" indent="1"/>
    </xf>
    <xf numFmtId="4" fontId="68" fillId="0" borderId="0" applyNumberFormat="0" applyProtection="0">
      <alignment horizontal="right" vertical="center"/>
    </xf>
    <xf numFmtId="4" fontId="66" fillId="0" borderId="0" applyNumberFormat="0" applyProtection="0">
      <alignment horizontal="right" vertical="center"/>
    </xf>
    <xf numFmtId="0" fontId="66" fillId="0" borderId="0" applyNumberFormat="0" applyProtection="0">
      <alignment horizontal="left" vertical="center" indent="1"/>
    </xf>
    <xf numFmtId="0" fontId="69" fillId="58" borderId="0" applyNumberFormat="0" applyProtection="0">
      <alignment horizontal="center" vertical="center" wrapText="1"/>
    </xf>
    <xf numFmtId="4" fontId="70" fillId="59" borderId="27" applyNumberFormat="0" applyProtection="0">
      <alignment horizontal="left" vertical="center" indent="1"/>
    </xf>
    <xf numFmtId="4" fontId="71" fillId="26" borderId="14" applyNumberFormat="0" applyProtection="0">
      <alignment horizontal="right" vertical="center"/>
    </xf>
    <xf numFmtId="10" fontId="45" fillId="60" borderId="28" applyNumberFormat="0" applyProtection="0">
      <alignment horizontal="center"/>
      <protection locked="0"/>
    </xf>
    <xf numFmtId="0" fontId="72" fillId="61" borderId="0"/>
    <xf numFmtId="0" fontId="73" fillId="61" borderId="0"/>
    <xf numFmtId="214" fontId="17" fillId="0" borderId="0" applyFont="0" applyFill="0" applyBorder="0" applyAlignment="0" applyProtection="0"/>
    <xf numFmtId="0" fontId="17" fillId="0" borderId="29" quotePrefix="1">
      <alignment horizontal="justify" vertical="justify" textRotation="127" wrapText="1" justifyLastLine="1"/>
      <protection hidden="1"/>
    </xf>
    <xf numFmtId="203" fontId="17" fillId="0" borderId="0"/>
    <xf numFmtId="0" fontId="49" fillId="0" borderId="0"/>
    <xf numFmtId="0" fontId="49" fillId="0" borderId="0"/>
    <xf numFmtId="192" fontId="17" fillId="0" borderId="30" applyAlignment="0">
      <alignment horizontal="center"/>
    </xf>
    <xf numFmtId="192" fontId="74" fillId="0" borderId="30" applyFill="0" applyAlignment="0" applyProtection="0"/>
    <xf numFmtId="0" fontId="75" fillId="0" borderId="0" applyFill="0" applyBorder="0" applyAlignment="0"/>
    <xf numFmtId="0" fontId="45" fillId="61" borderId="14">
      <alignment horizontal="center" vertical="center"/>
    </xf>
    <xf numFmtId="0" fontId="17" fillId="47" borderId="0" applyNumberFormat="0" applyFont="0" applyBorder="0" applyAlignment="0" applyProtection="0"/>
    <xf numFmtId="40" fontId="76" fillId="0" borderId="0"/>
    <xf numFmtId="189" fontId="74" fillId="0" borderId="10" applyFill="0"/>
    <xf numFmtId="189" fontId="74" fillId="0" borderId="30" applyFill="0"/>
    <xf numFmtId="189" fontId="17" fillId="0" borderId="10" applyFill="0"/>
    <xf numFmtId="189" fontId="17" fillId="0" borderId="30" applyFill="0"/>
    <xf numFmtId="0" fontId="17" fillId="0" borderId="32" applyNumberFormat="0" applyFont="0" applyFill="0" applyAlignment="0" applyProtection="0"/>
    <xf numFmtId="41" fontId="17" fillId="0" borderId="0" applyFont="0" applyFill="0" applyBorder="0" applyAlignment="0" applyProtection="0"/>
    <xf numFmtId="43" fontId="17" fillId="0" borderId="0" applyFont="0" applyFill="0" applyBorder="0" applyAlignment="0" applyProtection="0"/>
    <xf numFmtId="0" fontId="77" fillId="0" borderId="0" applyNumberFormat="0"/>
    <xf numFmtId="0" fontId="29" fillId="0" borderId="33" applyNumberFormat="0" applyFill="0" applyBorder="0" applyAlignment="0">
      <protection locked="0"/>
    </xf>
    <xf numFmtId="0" fontId="49" fillId="0" borderId="0"/>
    <xf numFmtId="215" fontId="17" fillId="0" borderId="0" applyFont="0" applyFill="0" applyBorder="0" applyAlignment="0" applyProtection="0"/>
    <xf numFmtId="216" fontId="17" fillId="0" borderId="0" applyFont="0" applyFill="0" applyBorder="0" applyAlignment="0" applyProtection="0"/>
    <xf numFmtId="0" fontId="57" fillId="0" borderId="0" applyNumberFormat="0" applyFill="0" applyBorder="0"/>
    <xf numFmtId="41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43" fontId="7" fillId="0" borderId="0" applyFont="0" applyFill="0" applyBorder="0" applyAlignment="0" applyProtection="0"/>
    <xf numFmtId="0" fontId="17" fillId="0" borderId="0" applyFont="0" applyFill="0" applyBorder="0" applyAlignment="0" applyProtection="0"/>
    <xf numFmtId="43" fontId="7" fillId="0" borderId="0" applyFont="0" applyFill="0" applyBorder="0" applyAlignment="0" applyProtection="0"/>
    <xf numFmtId="42" fontId="7" fillId="0" borderId="0" applyFont="0" applyFill="0" applyBorder="0" applyAlignment="0" applyProtection="0"/>
    <xf numFmtId="44" fontId="7" fillId="0" borderId="0" applyFont="0" applyFill="0" applyBorder="0" applyAlignment="0" applyProtection="0"/>
    <xf numFmtId="0" fontId="78" fillId="0" borderId="0" applyNumberFormat="0" applyFill="0" applyBorder="0" applyAlignment="0" applyProtection="0">
      <alignment vertical="top"/>
      <protection locked="0"/>
    </xf>
    <xf numFmtId="0" fontId="79" fillId="24" borderId="3" applyNumberFormat="0" applyAlignment="0" applyProtection="0"/>
    <xf numFmtId="0" fontId="80" fillId="0" borderId="16" applyNumberFormat="0" applyFill="0" applyAlignment="0" applyProtection="0"/>
    <xf numFmtId="0" fontId="81" fillId="3" borderId="0" applyNumberFormat="0" applyBorder="0" applyAlignment="0" applyProtection="0"/>
    <xf numFmtId="0" fontId="82" fillId="23" borderId="18" applyNumberFormat="0" applyAlignment="0" applyProtection="0"/>
    <xf numFmtId="0" fontId="83" fillId="23" borderId="2" applyNumberFormat="0" applyAlignment="0" applyProtection="0"/>
    <xf numFmtId="0" fontId="84" fillId="0" borderId="0" applyNumberFormat="0" applyFill="0" applyBorder="0" applyAlignment="0" applyProtection="0"/>
    <xf numFmtId="0" fontId="85" fillId="0" borderId="0" applyNumberFormat="0" applyFill="0" applyBorder="0" applyAlignment="0" applyProtection="0"/>
    <xf numFmtId="0" fontId="86" fillId="0" borderId="0" applyNumberFormat="0" applyFill="0" applyBorder="0" applyAlignment="0" applyProtection="0"/>
    <xf numFmtId="0" fontId="87" fillId="4" borderId="0" applyNumberFormat="0" applyBorder="0" applyAlignment="0" applyProtection="0"/>
    <xf numFmtId="0" fontId="88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17" fillId="0" borderId="0"/>
    <xf numFmtId="39" fontId="89" fillId="0" borderId="0"/>
    <xf numFmtId="0" fontId="90" fillId="7" borderId="2" applyNumberFormat="0" applyAlignment="0" applyProtection="0"/>
    <xf numFmtId="0" fontId="91" fillId="37" borderId="0" applyNumberFormat="0" applyBorder="0" applyAlignment="0" applyProtection="0"/>
    <xf numFmtId="0" fontId="92" fillId="0" borderId="31" applyNumberFormat="0" applyFill="0" applyAlignment="0" applyProtection="0"/>
    <xf numFmtId="0" fontId="93" fillId="0" borderId="0"/>
    <xf numFmtId="0" fontId="20" fillId="16" borderId="0" applyNumberFormat="0" applyBorder="0" applyAlignment="0" applyProtection="0"/>
    <xf numFmtId="0" fontId="20" fillId="17" borderId="0" applyNumberFormat="0" applyBorder="0" applyAlignment="0" applyProtection="0"/>
    <xf numFmtId="0" fontId="20" fillId="18" borderId="0" applyNumberFormat="0" applyBorder="0" applyAlignment="0" applyProtection="0"/>
    <xf numFmtId="0" fontId="20" fillId="13" borderId="0" applyNumberFormat="0" applyBorder="0" applyAlignment="0" applyProtection="0"/>
    <xf numFmtId="0" fontId="20" fillId="14" borderId="0" applyNumberFormat="0" applyBorder="0" applyAlignment="0" applyProtection="0"/>
    <xf numFmtId="0" fontId="20" fillId="19" borderId="0" applyNumberFormat="0" applyBorder="0" applyAlignment="0" applyProtection="0"/>
    <xf numFmtId="0" fontId="17" fillId="38" borderId="17" applyNumberFormat="0" applyFont="0" applyAlignment="0" applyProtection="0"/>
    <xf numFmtId="0" fontId="94" fillId="0" borderId="11" applyNumberFormat="0" applyFill="0" applyAlignment="0" applyProtection="0"/>
    <xf numFmtId="0" fontId="95" fillId="0" borderId="12" applyNumberFormat="0" applyFill="0" applyAlignment="0" applyProtection="0"/>
    <xf numFmtId="0" fontId="96" fillId="0" borderId="13" applyNumberFormat="0" applyFill="0" applyAlignment="0" applyProtection="0"/>
    <xf numFmtId="0" fontId="96" fillId="0" borderId="0" applyNumberFormat="0" applyFill="0" applyBorder="0" applyAlignment="0" applyProtection="0"/>
    <xf numFmtId="217" fontId="97" fillId="0" borderId="0"/>
    <xf numFmtId="0" fontId="2" fillId="0" borderId="0"/>
    <xf numFmtId="0" fontId="1" fillId="0" borderId="0"/>
  </cellStyleXfs>
  <cellXfs count="183">
    <xf numFmtId="0" fontId="0" fillId="0" borderId="0" xfId="0"/>
    <xf numFmtId="0" fontId="5" fillId="0" borderId="0" xfId="266" applyFont="1" applyAlignment="1">
      <alignment horizontal="center"/>
    </xf>
    <xf numFmtId="0" fontId="4" fillId="0" borderId="0" xfId="266" applyFont="1" applyAlignment="1">
      <alignment horizontal="center"/>
    </xf>
    <xf numFmtId="0" fontId="6" fillId="0" borderId="0" xfId="266" applyFont="1" applyAlignment="1">
      <alignment horizontal="center"/>
    </xf>
    <xf numFmtId="0" fontId="3" fillId="0" borderId="0" xfId="266" applyAlignment="1">
      <alignment horizontal="left"/>
    </xf>
    <xf numFmtId="0" fontId="4" fillId="0" borderId="0" xfId="266" applyFont="1" applyAlignment="1">
      <alignment horizontal="left"/>
    </xf>
    <xf numFmtId="0" fontId="3" fillId="0" borderId="0" xfId="287" applyFont="1"/>
    <xf numFmtId="0" fontId="4" fillId="0" borderId="0" xfId="287" applyFont="1"/>
    <xf numFmtId="0" fontId="4" fillId="0" borderId="0" xfId="287" applyFont="1" applyAlignment="1">
      <alignment horizontal="centerContinuous"/>
    </xf>
    <xf numFmtId="0" fontId="4" fillId="0" borderId="0" xfId="287" applyFont="1" applyAlignment="1">
      <alignment horizontal="right"/>
    </xf>
    <xf numFmtId="0" fontId="5" fillId="0" borderId="0" xfId="287" applyFont="1" applyAlignment="1">
      <alignment horizontal="center"/>
    </xf>
    <xf numFmtId="0" fontId="4" fillId="0" borderId="0" xfId="194" applyFont="1" applyAlignment="1">
      <alignment horizontal="left"/>
    </xf>
    <xf numFmtId="0" fontId="6" fillId="0" borderId="0" xfId="194" applyFont="1" applyAlignment="1">
      <alignment horizontal="center"/>
    </xf>
    <xf numFmtId="0" fontId="3" fillId="0" borderId="0" xfId="194" applyFont="1" applyAlignment="1">
      <alignment horizontal="left"/>
    </xf>
    <xf numFmtId="187" fontId="4" fillId="0" borderId="34" xfId="287" applyNumberFormat="1" applyFont="1" applyBorder="1"/>
    <xf numFmtId="0" fontId="3" fillId="0" borderId="0" xfId="287" applyFont="1" applyAlignment="1">
      <alignment horizontal="center"/>
    </xf>
    <xf numFmtId="0" fontId="4" fillId="0" borderId="0" xfId="287" applyFont="1" applyAlignment="1">
      <alignment horizontal="left"/>
    </xf>
    <xf numFmtId="0" fontId="4" fillId="0" borderId="0" xfId="287" applyFont="1" applyAlignment="1">
      <alignment horizontal="center"/>
    </xf>
    <xf numFmtId="0" fontId="3" fillId="0" borderId="0" xfId="287" applyFont="1" applyAlignment="1">
      <alignment horizontal="right"/>
    </xf>
    <xf numFmtId="188" fontId="4" fillId="0" borderId="0" xfId="287" applyNumberFormat="1" applyFont="1"/>
    <xf numFmtId="188" fontId="3" fillId="0" borderId="0" xfId="287" applyNumberFormat="1" applyFont="1"/>
    <xf numFmtId="188" fontId="3" fillId="0" borderId="0" xfId="32" applyNumberFormat="1" applyFont="1" applyFill="1" applyAlignment="1"/>
    <xf numFmtId="188" fontId="4" fillId="0" borderId="0" xfId="32" applyNumberFormat="1" applyFont="1" applyFill="1" applyAlignment="1"/>
    <xf numFmtId="188" fontId="3" fillId="0" borderId="0" xfId="32" applyNumberFormat="1" applyFont="1" applyFill="1" applyBorder="1" applyAlignment="1"/>
    <xf numFmtId="15" fontId="3" fillId="0" borderId="0" xfId="206" applyNumberFormat="1" applyFont="1" applyAlignment="1">
      <alignment horizontal="center"/>
    </xf>
    <xf numFmtId="43" fontId="3" fillId="0" borderId="0" xfId="44" applyFont="1" applyFill="1" applyBorder="1" applyAlignment="1">
      <alignment horizontal="center"/>
    </xf>
    <xf numFmtId="188" fontId="3" fillId="0" borderId="0" xfId="32" applyNumberFormat="1" applyFont="1" applyFill="1" applyAlignment="1">
      <alignment horizontal="center"/>
    </xf>
    <xf numFmtId="188" fontId="3" fillId="0" borderId="35" xfId="32" applyNumberFormat="1" applyFont="1" applyFill="1" applyBorder="1" applyAlignment="1"/>
    <xf numFmtId="188" fontId="4" fillId="0" borderId="0" xfId="32" applyNumberFormat="1" applyFont="1" applyFill="1" applyAlignment="1">
      <alignment horizontal="center"/>
    </xf>
    <xf numFmtId="188" fontId="4" fillId="0" borderId="10" xfId="32" applyNumberFormat="1" applyFont="1" applyFill="1" applyBorder="1" applyAlignment="1"/>
    <xf numFmtId="188" fontId="4" fillId="0" borderId="0" xfId="32" applyNumberFormat="1" applyFont="1" applyFill="1" applyBorder="1" applyAlignment="1"/>
    <xf numFmtId="188" fontId="4" fillId="0" borderId="36" xfId="32" applyNumberFormat="1" applyFont="1" applyFill="1" applyBorder="1" applyAlignment="1"/>
    <xf numFmtId="0" fontId="12" fillId="0" borderId="0" xfId="194" applyFont="1"/>
    <xf numFmtId="188" fontId="3" fillId="0" borderId="34" xfId="32" applyNumberFormat="1" applyFont="1" applyFill="1" applyBorder="1" applyAlignment="1"/>
    <xf numFmtId="188" fontId="4" fillId="0" borderId="34" xfId="32" applyNumberFormat="1" applyFont="1" applyFill="1" applyBorder="1" applyAlignment="1"/>
    <xf numFmtId="0" fontId="10" fillId="0" borderId="0" xfId="287" applyFont="1"/>
    <xf numFmtId="0" fontId="5" fillId="0" borderId="0" xfId="266" applyFont="1" applyAlignment="1">
      <alignment horizontal="left"/>
    </xf>
    <xf numFmtId="188" fontId="4" fillId="0" borderId="35" xfId="32" applyNumberFormat="1" applyFont="1" applyFill="1" applyBorder="1" applyAlignment="1"/>
    <xf numFmtId="188" fontId="3" fillId="0" borderId="0" xfId="32" applyNumberFormat="1" applyFont="1" applyFill="1" applyBorder="1" applyAlignment="1">
      <alignment horizontal="center"/>
    </xf>
    <xf numFmtId="187" fontId="3" fillId="0" borderId="0" xfId="32" applyFont="1" applyFill="1" applyAlignment="1"/>
    <xf numFmtId="188" fontId="3" fillId="0" borderId="0" xfId="32" applyNumberFormat="1" applyFont="1" applyFill="1" applyBorder="1" applyAlignment="1">
      <alignment horizontal="left"/>
    </xf>
    <xf numFmtId="188" fontId="4" fillId="0" borderId="0" xfId="32" applyNumberFormat="1" applyFont="1" applyFill="1" applyBorder="1" applyAlignment="1">
      <alignment horizontal="center"/>
    </xf>
    <xf numFmtId="0" fontId="5" fillId="0" borderId="0" xfId="0" applyFont="1" applyAlignment="1">
      <alignment horizontal="left"/>
    </xf>
    <xf numFmtId="188" fontId="4" fillId="0" borderId="10" xfId="32" applyNumberFormat="1" applyFont="1" applyFill="1" applyBorder="1" applyAlignment="1">
      <alignment horizontal="center"/>
    </xf>
    <xf numFmtId="0" fontId="104" fillId="0" borderId="0" xfId="470" applyFont="1"/>
    <xf numFmtId="0" fontId="104" fillId="0" borderId="0" xfId="470" applyFont="1" applyAlignment="1">
      <alignment horizontal="center"/>
    </xf>
    <xf numFmtId="188" fontId="111" fillId="0" borderId="0" xfId="32" applyNumberFormat="1" applyFont="1" applyFill="1" applyAlignment="1"/>
    <xf numFmtId="188" fontId="111" fillId="0" borderId="0" xfId="32" applyNumberFormat="1" applyFont="1" applyFill="1" applyBorder="1" applyAlignment="1"/>
    <xf numFmtId="188" fontId="112" fillId="0" borderId="0" xfId="32" applyNumberFormat="1" applyFont="1" applyFill="1" applyAlignment="1"/>
    <xf numFmtId="0" fontId="3" fillId="0" borderId="0" xfId="0" applyFont="1" applyAlignment="1">
      <alignment horizontal="left"/>
    </xf>
    <xf numFmtId="0" fontId="6" fillId="0" borderId="0" xfId="287" applyFont="1" applyAlignment="1">
      <alignment horizontal="center"/>
    </xf>
    <xf numFmtId="0" fontId="5" fillId="0" borderId="0" xfId="287" applyFont="1" applyAlignment="1">
      <alignment horizontal="centerContinuous"/>
    </xf>
    <xf numFmtId="0" fontId="3" fillId="0" borderId="0" xfId="266"/>
    <xf numFmtId="0" fontId="4" fillId="0" borderId="0" xfId="266" applyFont="1"/>
    <xf numFmtId="0" fontId="4" fillId="0" borderId="0" xfId="266" applyFont="1" applyAlignment="1">
      <alignment horizontal="right"/>
    </xf>
    <xf numFmtId="0" fontId="3" fillId="0" borderId="0" xfId="0" applyFont="1" applyAlignment="1">
      <alignment horizontal="center"/>
    </xf>
    <xf numFmtId="49" fontId="3" fillId="0" borderId="0" xfId="266" applyNumberFormat="1" applyAlignment="1">
      <alignment horizontal="center"/>
    </xf>
    <xf numFmtId="0" fontId="3" fillId="0" borderId="0" xfId="266" applyAlignment="1">
      <alignment horizontal="center"/>
    </xf>
    <xf numFmtId="0" fontId="5" fillId="0" borderId="0" xfId="266" applyFont="1"/>
    <xf numFmtId="188" fontId="3" fillId="0" borderId="0" xfId="266" applyNumberFormat="1"/>
    <xf numFmtId="0" fontId="3" fillId="0" borderId="0" xfId="0" applyFont="1"/>
    <xf numFmtId="0" fontId="111" fillId="0" borderId="0" xfId="0" applyFont="1"/>
    <xf numFmtId="188" fontId="4" fillId="0" borderId="38" xfId="32" applyNumberFormat="1" applyFont="1" applyFill="1" applyBorder="1" applyAlignment="1"/>
    <xf numFmtId="0" fontId="6" fillId="0" borderId="0" xfId="266" applyFont="1"/>
    <xf numFmtId="0" fontId="10" fillId="0" borderId="0" xfId="266" applyFont="1"/>
    <xf numFmtId="0" fontId="5" fillId="0" borderId="0" xfId="287" applyFont="1"/>
    <xf numFmtId="187" fontId="3" fillId="0" borderId="0" xfId="287" applyNumberFormat="1" applyFont="1"/>
    <xf numFmtId="188" fontId="4" fillId="0" borderId="38" xfId="32" applyNumberFormat="1" applyFont="1" applyFill="1" applyBorder="1" applyAlignment="1">
      <alignment horizontal="center"/>
    </xf>
    <xf numFmtId="188" fontId="3" fillId="0" borderId="0" xfId="287" applyNumberFormat="1" applyFont="1" applyAlignment="1">
      <alignment horizontal="center"/>
    </xf>
    <xf numFmtId="0" fontId="4" fillId="0" borderId="0" xfId="0" applyFont="1" applyAlignment="1">
      <alignment horizontal="left"/>
    </xf>
    <xf numFmtId="0" fontId="110" fillId="0" borderId="0" xfId="0" applyFont="1" applyAlignment="1">
      <alignment horizontal="left"/>
    </xf>
    <xf numFmtId="0" fontId="113" fillId="0" borderId="0" xfId="471" applyFont="1"/>
    <xf numFmtId="0" fontId="104" fillId="0" borderId="0" xfId="471" applyFont="1"/>
    <xf numFmtId="0" fontId="13" fillId="0" borderId="0" xfId="0" applyFont="1" applyAlignment="1">
      <alignment horizontal="left"/>
    </xf>
    <xf numFmtId="0" fontId="98" fillId="0" borderId="0" xfId="0" applyFont="1" applyAlignment="1">
      <alignment horizontal="left"/>
    </xf>
    <xf numFmtId="0" fontId="109" fillId="0" borderId="0" xfId="0" applyFont="1"/>
    <xf numFmtId="0" fontId="14" fillId="0" borderId="0" xfId="287" applyFont="1"/>
    <xf numFmtId="0" fontId="15" fillId="0" borderId="0" xfId="287" applyFont="1"/>
    <xf numFmtId="0" fontId="106" fillId="0" borderId="0" xfId="471" applyFont="1"/>
    <xf numFmtId="0" fontId="104" fillId="0" borderId="0" xfId="471" applyFont="1" applyAlignment="1">
      <alignment horizontal="center"/>
    </xf>
    <xf numFmtId="0" fontId="105" fillId="0" borderId="0" xfId="471" applyFont="1"/>
    <xf numFmtId="188" fontId="104" fillId="0" borderId="0" xfId="32" applyNumberFormat="1" applyFont="1" applyFill="1" applyAlignment="1"/>
    <xf numFmtId="188" fontId="105" fillId="0" borderId="38" xfId="32" applyNumberFormat="1" applyFont="1" applyFill="1" applyBorder="1" applyAlignment="1"/>
    <xf numFmtId="188" fontId="105" fillId="0" borderId="35" xfId="471" applyNumberFormat="1" applyFont="1" applyBorder="1"/>
    <xf numFmtId="188" fontId="105" fillId="0" borderId="0" xfId="471" applyNumberFormat="1" applyFont="1"/>
    <xf numFmtId="188" fontId="4" fillId="0" borderId="0" xfId="287" applyNumberFormat="1" applyFont="1" applyAlignment="1">
      <alignment horizontal="center"/>
    </xf>
    <xf numFmtId="188" fontId="4" fillId="0" borderId="38" xfId="287" applyNumberFormat="1" applyFont="1" applyBorder="1"/>
    <xf numFmtId="188" fontId="104" fillId="0" borderId="0" xfId="32" applyNumberFormat="1" applyFont="1" applyFill="1"/>
    <xf numFmtId="187" fontId="104" fillId="0" borderId="0" xfId="32" applyFont="1" applyFill="1"/>
    <xf numFmtId="0" fontId="106" fillId="0" borderId="0" xfId="0" applyFont="1" applyAlignment="1">
      <alignment vertical="top"/>
    </xf>
    <xf numFmtId="0" fontId="106" fillId="0" borderId="0" xfId="0" applyFont="1"/>
    <xf numFmtId="187" fontId="15" fillId="0" borderId="0" xfId="32" applyFont="1" applyFill="1"/>
    <xf numFmtId="187" fontId="3" fillId="0" borderId="0" xfId="32" applyFont="1" applyFill="1"/>
    <xf numFmtId="0" fontId="10" fillId="0" borderId="0" xfId="287" applyFont="1" applyAlignment="1">
      <alignment horizontal="left" vertical="top"/>
    </xf>
    <xf numFmtId="0" fontId="10" fillId="0" borderId="0" xfId="287" applyFont="1" applyAlignment="1">
      <alignment horizontal="left"/>
    </xf>
    <xf numFmtId="0" fontId="15" fillId="0" borderId="0" xfId="287" applyFont="1" applyAlignment="1">
      <alignment horizontal="left"/>
    </xf>
    <xf numFmtId="0" fontId="4" fillId="0" borderId="0" xfId="287" applyFont="1" applyAlignment="1">
      <alignment horizontal="left" vertical="top"/>
    </xf>
    <xf numFmtId="0" fontId="3" fillId="0" borderId="0" xfId="287" applyFont="1" applyAlignment="1">
      <alignment horizontal="left"/>
    </xf>
    <xf numFmtId="0" fontId="4" fillId="0" borderId="0" xfId="287" applyFont="1" applyAlignment="1">
      <alignment vertical="top"/>
    </xf>
    <xf numFmtId="0" fontId="4" fillId="0" borderId="0" xfId="287" applyFont="1" applyAlignment="1">
      <alignment vertical="center"/>
    </xf>
    <xf numFmtId="0" fontId="3" fillId="0" borderId="0" xfId="287" applyFont="1" applyAlignment="1">
      <alignment vertical="center"/>
    </xf>
    <xf numFmtId="0" fontId="6" fillId="0" borderId="0" xfId="287" applyFont="1" applyAlignment="1">
      <alignment horizontal="center" vertical="center"/>
    </xf>
    <xf numFmtId="187" fontId="3" fillId="0" borderId="0" xfId="32" applyFont="1" applyFill="1" applyAlignment="1">
      <alignment vertical="center"/>
    </xf>
    <xf numFmtId="0" fontId="5" fillId="0" borderId="0" xfId="287" applyFont="1" applyAlignment="1">
      <alignment vertical="top"/>
    </xf>
    <xf numFmtId="188" fontId="3" fillId="0" borderId="0" xfId="266" applyNumberFormat="1" applyAlignment="1">
      <alignment vertical="center"/>
    </xf>
    <xf numFmtId="188" fontId="3" fillId="0" borderId="0" xfId="287" applyNumberFormat="1" applyFont="1" applyAlignment="1">
      <alignment vertical="center"/>
    </xf>
    <xf numFmtId="188" fontId="3" fillId="0" borderId="0" xfId="109" applyNumberFormat="1" applyFont="1" applyFill="1" applyAlignment="1">
      <alignment horizontal="center" vertical="center"/>
    </xf>
    <xf numFmtId="0" fontId="3" fillId="0" borderId="0" xfId="287" applyFont="1" applyAlignment="1">
      <alignment vertical="top"/>
    </xf>
    <xf numFmtId="188" fontId="3" fillId="0" borderId="0" xfId="109" applyNumberFormat="1" applyFont="1" applyFill="1" applyAlignment="1">
      <alignment vertical="center"/>
    </xf>
    <xf numFmtId="188" fontId="3" fillId="0" borderId="0" xfId="32" applyNumberFormat="1" applyFont="1" applyFill="1" applyAlignment="1">
      <alignment vertical="center"/>
    </xf>
    <xf numFmtId="0" fontId="6" fillId="0" borderId="0" xfId="266" applyFont="1" applyAlignment="1">
      <alignment vertical="top"/>
    </xf>
    <xf numFmtId="0" fontId="3" fillId="0" borderId="0" xfId="266" applyAlignment="1">
      <alignment vertical="top"/>
    </xf>
    <xf numFmtId="188" fontId="3" fillId="0" borderId="0" xfId="287" applyNumberFormat="1" applyFont="1" applyAlignment="1">
      <alignment horizontal="center" vertical="center"/>
    </xf>
    <xf numFmtId="0" fontId="6" fillId="0" borderId="0" xfId="266" applyFont="1" applyAlignment="1">
      <alignment horizontal="center" vertical="center"/>
    </xf>
    <xf numFmtId="0" fontId="3" fillId="0" borderId="0" xfId="194" quotePrefix="1" applyFont="1" applyAlignment="1">
      <alignment vertical="top"/>
    </xf>
    <xf numFmtId="0" fontId="114" fillId="0" borderId="0" xfId="194" quotePrefix="1" applyFont="1" applyAlignment="1">
      <alignment vertical="center"/>
    </xf>
    <xf numFmtId="0" fontId="3" fillId="0" borderId="0" xfId="266" applyAlignment="1">
      <alignment vertical="center"/>
    </xf>
    <xf numFmtId="3" fontId="108" fillId="0" borderId="0" xfId="0" applyNumberFormat="1" applyFont="1" applyAlignment="1">
      <alignment vertical="center"/>
    </xf>
    <xf numFmtId="3" fontId="6" fillId="0" borderId="0" xfId="287" applyNumberFormat="1" applyFont="1" applyAlignment="1">
      <alignment horizontal="center" vertical="center"/>
    </xf>
    <xf numFmtId="0" fontId="3" fillId="0" borderId="0" xfId="194" quotePrefix="1" applyFont="1" applyAlignment="1">
      <alignment vertical="center"/>
    </xf>
    <xf numFmtId="0" fontId="3" fillId="0" borderId="0" xfId="287" applyFont="1" applyAlignment="1">
      <alignment horizontal="center" vertical="center"/>
    </xf>
    <xf numFmtId="188" fontId="3" fillId="0" borderId="39" xfId="109" applyNumberFormat="1" applyFont="1" applyFill="1" applyBorder="1" applyAlignment="1">
      <alignment vertical="center"/>
    </xf>
    <xf numFmtId="0" fontId="104" fillId="0" borderId="0" xfId="0" applyFont="1" applyAlignment="1">
      <alignment vertical="top"/>
    </xf>
    <xf numFmtId="0" fontId="104" fillId="0" borderId="0" xfId="0" applyFont="1" applyAlignment="1">
      <alignment vertical="center"/>
    </xf>
    <xf numFmtId="0" fontId="107" fillId="0" borderId="0" xfId="0" applyFont="1" applyAlignment="1">
      <alignment horizontal="center" vertical="center"/>
    </xf>
    <xf numFmtId="0" fontId="104" fillId="0" borderId="0" xfId="184" applyFont="1" applyAlignment="1">
      <alignment vertical="top"/>
    </xf>
    <xf numFmtId="188" fontId="3" fillId="0" borderId="35" xfId="32" applyNumberFormat="1" applyFont="1" applyFill="1" applyBorder="1" applyAlignment="1">
      <alignment vertical="center"/>
    </xf>
    <xf numFmtId="188" fontId="3" fillId="0" borderId="35" xfId="109" applyNumberFormat="1" applyFont="1" applyFill="1" applyBorder="1" applyAlignment="1">
      <alignment vertical="center"/>
    </xf>
    <xf numFmtId="188" fontId="4" fillId="0" borderId="38" xfId="109" applyNumberFormat="1" applyFont="1" applyFill="1" applyBorder="1" applyAlignment="1">
      <alignment horizontal="right" vertical="center"/>
    </xf>
    <xf numFmtId="187" fontId="4" fillId="0" borderId="0" xfId="32" applyFont="1" applyFill="1"/>
    <xf numFmtId="0" fontId="10" fillId="0" borderId="0" xfId="287" applyFont="1" applyAlignment="1">
      <alignment horizontal="left" vertical="center"/>
    </xf>
    <xf numFmtId="0" fontId="15" fillId="0" borderId="0" xfId="287" applyFont="1" applyAlignment="1">
      <alignment horizontal="left" vertical="center"/>
    </xf>
    <xf numFmtId="0" fontId="4" fillId="0" borderId="0" xfId="287" applyFont="1" applyAlignment="1">
      <alignment horizontal="left" vertical="center"/>
    </xf>
    <xf numFmtId="0" fontId="3" fillId="0" borderId="0" xfId="287" applyFont="1" applyAlignment="1">
      <alignment horizontal="left" vertical="center"/>
    </xf>
    <xf numFmtId="0" fontId="3" fillId="0" borderId="0" xfId="266" applyAlignment="1">
      <alignment horizontal="center" vertical="center"/>
    </xf>
    <xf numFmtId="0" fontId="4" fillId="0" borderId="0" xfId="266" applyFont="1" applyAlignment="1">
      <alignment horizontal="left" vertical="top"/>
    </xf>
    <xf numFmtId="189" fontId="3" fillId="0" borderId="0" xfId="266" applyNumberFormat="1" applyAlignment="1">
      <alignment horizontal="left" vertical="top"/>
    </xf>
    <xf numFmtId="0" fontId="6" fillId="0" borderId="0" xfId="287" applyFont="1" applyAlignment="1">
      <alignment vertical="center"/>
    </xf>
    <xf numFmtId="188" fontId="4" fillId="0" borderId="38" xfId="109" applyNumberFormat="1" applyFont="1" applyFill="1" applyBorder="1" applyAlignment="1">
      <alignment vertical="center"/>
    </xf>
    <xf numFmtId="188" fontId="4" fillId="0" borderId="0" xfId="32" applyNumberFormat="1" applyFont="1" applyFill="1" applyAlignment="1">
      <alignment vertical="center"/>
    </xf>
    <xf numFmtId="0" fontId="3" fillId="0" borderId="0" xfId="266" applyAlignment="1">
      <alignment horizontal="left" vertical="top"/>
    </xf>
    <xf numFmtId="188" fontId="4" fillId="0" borderId="36" xfId="109" applyNumberFormat="1" applyFont="1" applyFill="1" applyBorder="1" applyAlignment="1">
      <alignment vertical="center"/>
    </xf>
    <xf numFmtId="188" fontId="10" fillId="0" borderId="0" xfId="287" applyNumberFormat="1" applyFont="1" applyAlignment="1">
      <alignment horizontal="left" vertical="center"/>
    </xf>
    <xf numFmtId="188" fontId="13" fillId="0" borderId="0" xfId="109" applyNumberFormat="1" applyFont="1" applyFill="1"/>
    <xf numFmtId="188" fontId="3" fillId="0" borderId="0" xfId="109" applyNumberFormat="1" applyFont="1" applyFill="1"/>
    <xf numFmtId="0" fontId="13" fillId="0" borderId="0" xfId="287" applyFont="1" applyAlignment="1">
      <alignment vertical="top"/>
    </xf>
    <xf numFmtId="0" fontId="13" fillId="0" borderId="0" xfId="287" applyFont="1"/>
    <xf numFmtId="0" fontId="98" fillId="0" borderId="0" xfId="287" applyFont="1" applyAlignment="1">
      <alignment horizontal="center"/>
    </xf>
    <xf numFmtId="187" fontId="13" fillId="0" borderId="0" xfId="32" applyFont="1" applyFill="1"/>
    <xf numFmtId="188" fontId="3" fillId="0" borderId="0" xfId="32" applyNumberFormat="1" applyFont="1" applyBorder="1"/>
    <xf numFmtId="188" fontId="4" fillId="0" borderId="0" xfId="32" applyNumberFormat="1" applyFont="1" applyBorder="1"/>
    <xf numFmtId="188" fontId="3" fillId="0" borderId="0" xfId="32" applyNumberFormat="1" applyFont="1" applyBorder="1" applyAlignment="1">
      <alignment horizontal="left"/>
    </xf>
    <xf numFmtId="0" fontId="115" fillId="0" borderId="0" xfId="471" applyFont="1"/>
    <xf numFmtId="188" fontId="5" fillId="0" borderId="0" xfId="287" applyNumberFormat="1" applyFont="1" applyAlignment="1">
      <alignment horizontal="center"/>
    </xf>
    <xf numFmtId="188" fontId="4" fillId="0" borderId="36" xfId="287" applyNumberFormat="1" applyFont="1" applyBorder="1"/>
    <xf numFmtId="0" fontId="10" fillId="0" borderId="0" xfId="0" applyFont="1"/>
    <xf numFmtId="187" fontId="3" fillId="0" borderId="0" xfId="266" applyNumberFormat="1"/>
    <xf numFmtId="188" fontId="4" fillId="0" borderId="0" xfId="109" applyNumberFormat="1" applyFont="1" applyFill="1" applyBorder="1" applyAlignment="1">
      <alignment horizontal="right" vertical="center"/>
    </xf>
    <xf numFmtId="188" fontId="3" fillId="0" borderId="0" xfId="32" quotePrefix="1" applyNumberFormat="1" applyFont="1" applyBorder="1"/>
    <xf numFmtId="0" fontId="3" fillId="0" borderId="0" xfId="287" quotePrefix="1" applyFont="1"/>
    <xf numFmtId="188" fontId="3" fillId="0" borderId="0" xfId="32" applyNumberFormat="1" applyFont="1"/>
    <xf numFmtId="188" fontId="4" fillId="0" borderId="0" xfId="32" applyNumberFormat="1" applyFont="1"/>
    <xf numFmtId="188" fontId="3" fillId="0" borderId="0" xfId="32" applyNumberFormat="1" applyFont="1" applyFill="1" applyBorder="1"/>
    <xf numFmtId="188" fontId="4" fillId="0" borderId="0" xfId="32" applyNumberFormat="1" applyFont="1" applyFill="1" applyBorder="1"/>
    <xf numFmtId="0" fontId="6" fillId="0" borderId="0" xfId="266" quotePrefix="1" applyFont="1"/>
    <xf numFmtId="0" fontId="6" fillId="0" borderId="0" xfId="0" applyFont="1" applyAlignment="1">
      <alignment horizontal="center"/>
    </xf>
    <xf numFmtId="0" fontId="10" fillId="0" borderId="0" xfId="0" applyFont="1"/>
    <xf numFmtId="0" fontId="4" fillId="0" borderId="0" xfId="0" applyFont="1" applyAlignment="1">
      <alignment horizontal="center"/>
    </xf>
    <xf numFmtId="49" fontId="3" fillId="0" borderId="0" xfId="32" applyNumberFormat="1" applyFont="1" applyFill="1" applyBorder="1" applyAlignment="1">
      <alignment horizontal="center" wrapText="1"/>
    </xf>
    <xf numFmtId="0" fontId="105" fillId="0" borderId="0" xfId="470" applyFont="1" applyAlignment="1">
      <alignment horizontal="center"/>
    </xf>
    <xf numFmtId="0" fontId="104" fillId="0" borderId="35" xfId="470" applyFont="1" applyBorder="1" applyAlignment="1">
      <alignment horizontal="center"/>
    </xf>
    <xf numFmtId="0" fontId="6" fillId="0" borderId="0" xfId="287" applyFont="1" applyAlignment="1">
      <alignment horizontal="center"/>
    </xf>
    <xf numFmtId="0" fontId="107" fillId="0" borderId="0" xfId="471" applyFont="1" applyAlignment="1">
      <alignment horizontal="center"/>
    </xf>
    <xf numFmtId="0" fontId="106" fillId="0" borderId="0" xfId="471" applyFont="1"/>
    <xf numFmtId="0" fontId="105" fillId="0" borderId="0" xfId="471" applyFont="1" applyAlignment="1">
      <alignment horizontal="center"/>
    </xf>
    <xf numFmtId="0" fontId="104" fillId="0" borderId="35" xfId="471" applyFont="1" applyBorder="1" applyAlignment="1">
      <alignment horizontal="center"/>
    </xf>
    <xf numFmtId="49" fontId="3" fillId="0" borderId="0" xfId="32" applyNumberFormat="1" applyFont="1" applyFill="1" applyAlignment="1">
      <alignment horizontal="center" vertical="center" wrapText="1"/>
    </xf>
    <xf numFmtId="0" fontId="10" fillId="0" borderId="0" xfId="287" applyFont="1" applyAlignment="1">
      <alignment horizontal="left"/>
    </xf>
    <xf numFmtId="0" fontId="105" fillId="0" borderId="0" xfId="0" applyFont="1" applyAlignment="1">
      <alignment horizontal="center" vertical="center"/>
    </xf>
    <xf numFmtId="0" fontId="107" fillId="0" borderId="0" xfId="0" applyFont="1" applyAlignment="1">
      <alignment horizontal="center" vertical="center"/>
    </xf>
    <xf numFmtId="0" fontId="107" fillId="0" borderId="0" xfId="0" applyFont="1" applyAlignment="1">
      <alignment horizontal="center"/>
    </xf>
    <xf numFmtId="0" fontId="106" fillId="0" borderId="0" xfId="0" applyFont="1" applyAlignment="1">
      <alignment vertical="center"/>
    </xf>
    <xf numFmtId="0" fontId="10" fillId="0" borderId="0" xfId="287" applyFont="1" applyAlignment="1">
      <alignment horizontal="left" vertical="center"/>
    </xf>
  </cellXfs>
  <cellStyles count="472">
    <cellStyle name="#" xfId="1" xr:uid="{00000000-0005-0000-0000-000000000000}"/>
    <cellStyle name="#_AAAMxMain" xfId="2" xr:uid="{00000000-0005-0000-0000-000001000000}"/>
    <cellStyle name="#_AAAMxSummary" xfId="3" xr:uid="{00000000-0005-0000-0000-000002000000}"/>
    <cellStyle name="_SSR 08-09 Mining and Process" xfId="4" xr:uid="{00000000-0005-0000-0000-000003000000}"/>
    <cellStyle name="_SSR 08-09 Transport Industry 20080402" xfId="5" xr:uid="{00000000-0005-0000-0000-000004000000}"/>
    <cellStyle name="_SSR 08-09 Water Industry 200803402v3" xfId="6" xr:uid="{00000000-0005-0000-0000-000005000000}"/>
    <cellStyle name="0,000" xfId="7" xr:uid="{00000000-0005-0000-0000-000006000000}"/>
    <cellStyle name="20% - ส่วนที่ถูกเน้น1" xfId="8" xr:uid="{00000000-0005-0000-0000-000007000000}"/>
    <cellStyle name="20% - ส่วนที่ถูกเน้น2" xfId="9" xr:uid="{00000000-0005-0000-0000-000008000000}"/>
    <cellStyle name="20% - ส่วนที่ถูกเน้น3" xfId="10" xr:uid="{00000000-0005-0000-0000-000009000000}"/>
    <cellStyle name="20% - ส่วนที่ถูกเน้น4" xfId="11" xr:uid="{00000000-0005-0000-0000-00000A000000}"/>
    <cellStyle name="20% - ส่วนที่ถูกเน้น5" xfId="12" xr:uid="{00000000-0005-0000-0000-00000B000000}"/>
    <cellStyle name="20% - ส่วนที่ถูกเน้น6" xfId="13" xr:uid="{00000000-0005-0000-0000-00000C000000}"/>
    <cellStyle name="40% - ส่วนที่ถูกเน้น1" xfId="14" xr:uid="{00000000-0005-0000-0000-00000D000000}"/>
    <cellStyle name="40% - ส่วนที่ถูกเน้น2" xfId="15" xr:uid="{00000000-0005-0000-0000-00000E000000}"/>
    <cellStyle name="40% - ส่วนที่ถูกเน้น3" xfId="16" xr:uid="{00000000-0005-0000-0000-00000F000000}"/>
    <cellStyle name="40% - ส่วนที่ถูกเน้น4" xfId="17" xr:uid="{00000000-0005-0000-0000-000010000000}"/>
    <cellStyle name="40% - ส่วนที่ถูกเน้น5" xfId="18" xr:uid="{00000000-0005-0000-0000-000011000000}"/>
    <cellStyle name="40% - ส่วนที่ถูกเน้น6" xfId="19" xr:uid="{00000000-0005-0000-0000-000012000000}"/>
    <cellStyle name="60% - ส่วนที่ถูกเน้น1" xfId="20" xr:uid="{00000000-0005-0000-0000-000013000000}"/>
    <cellStyle name="60% - ส่วนที่ถูกเน้น2" xfId="21" xr:uid="{00000000-0005-0000-0000-000014000000}"/>
    <cellStyle name="60% - ส่วนที่ถูกเน้น3" xfId="22" xr:uid="{00000000-0005-0000-0000-000015000000}"/>
    <cellStyle name="60% - ส่วนที่ถูกเน้น4" xfId="23" xr:uid="{00000000-0005-0000-0000-000016000000}"/>
    <cellStyle name="60% - ส่วนที่ถูกเน้น5" xfId="24" xr:uid="{00000000-0005-0000-0000-000017000000}"/>
    <cellStyle name="60% - ส่วนที่ถูกเน้น6" xfId="25" xr:uid="{00000000-0005-0000-0000-000018000000}"/>
    <cellStyle name="_x0002_-_x0002_Ä_x0001_‡_x0003_0_x0002_P_x0003_ _x0002_X_x0003_·_x0002_®_x0003_@_x0002_p_x0003_ª_x0002_¨_x0010_!_x0002__x0003_&quot;_x0001_ÄÇ_x0002__x000e__x0003_ _x0002_é_x0002_Ä_x0001_‡_x0003_Ë_x0002_H_x0003_ _x0002_X" xfId="26" xr:uid="{00000000-0005-0000-0000-000019000000}"/>
    <cellStyle name="Assumption" xfId="27" xr:uid="{00000000-0005-0000-0000-00001A000000}"/>
    <cellStyle name="AssumptionPercent" xfId="28" xr:uid="{00000000-0005-0000-0000-00001B000000}"/>
    <cellStyle name="Banner" xfId="29" xr:uid="{00000000-0005-0000-0000-00001C000000}"/>
    <cellStyle name="Banner+Inconsistent" xfId="30" xr:uid="{00000000-0005-0000-0000-00001D000000}"/>
    <cellStyle name="Body" xfId="31" xr:uid="{00000000-0005-0000-0000-00001E000000}"/>
    <cellStyle name="Comma" xfId="32" builtinId="3"/>
    <cellStyle name="Comma 10" xfId="33" xr:uid="{00000000-0005-0000-0000-000020000000}"/>
    <cellStyle name="Comma 10 2" xfId="34" xr:uid="{00000000-0005-0000-0000-000021000000}"/>
    <cellStyle name="Comma 10 2 2" xfId="35" xr:uid="{00000000-0005-0000-0000-000022000000}"/>
    <cellStyle name="Comma 10 3" xfId="36" xr:uid="{00000000-0005-0000-0000-000023000000}"/>
    <cellStyle name="Comma 10_rat111a101b-09t-งบ" xfId="37" xr:uid="{00000000-0005-0000-0000-000024000000}"/>
    <cellStyle name="Comma 11" xfId="38" xr:uid="{00000000-0005-0000-0000-000025000000}"/>
    <cellStyle name="Comma 12" xfId="39" xr:uid="{00000000-0005-0000-0000-000026000000}"/>
    <cellStyle name="Comma 12 2" xfId="40" xr:uid="{00000000-0005-0000-0000-000027000000}"/>
    <cellStyle name="Comma 12 3" xfId="41" xr:uid="{00000000-0005-0000-0000-000028000000}"/>
    <cellStyle name="Comma 12 4" xfId="42" xr:uid="{00000000-0005-0000-0000-000029000000}"/>
    <cellStyle name="Comma 13" xfId="43" xr:uid="{00000000-0005-0000-0000-00002A000000}"/>
    <cellStyle name="Comma 14" xfId="44" xr:uid="{00000000-0005-0000-0000-00002B000000}"/>
    <cellStyle name="Comma 14 2" xfId="45" xr:uid="{00000000-0005-0000-0000-00002C000000}"/>
    <cellStyle name="Comma 15" xfId="46" xr:uid="{00000000-0005-0000-0000-00002D000000}"/>
    <cellStyle name="Comma 15 2" xfId="47" xr:uid="{00000000-0005-0000-0000-00002E000000}"/>
    <cellStyle name="Comma 15 3" xfId="48" xr:uid="{00000000-0005-0000-0000-00002F000000}"/>
    <cellStyle name="Comma 16" xfId="49" xr:uid="{00000000-0005-0000-0000-000030000000}"/>
    <cellStyle name="Comma 17" xfId="50" xr:uid="{00000000-0005-0000-0000-000031000000}"/>
    <cellStyle name="Comma 17 2" xfId="51" xr:uid="{00000000-0005-0000-0000-000032000000}"/>
    <cellStyle name="Comma 18" xfId="52" xr:uid="{00000000-0005-0000-0000-000033000000}"/>
    <cellStyle name="Comma 18 2" xfId="53" xr:uid="{00000000-0005-0000-0000-000034000000}"/>
    <cellStyle name="Comma 19" xfId="54" xr:uid="{00000000-0005-0000-0000-000035000000}"/>
    <cellStyle name="Comma 19 2" xfId="55" xr:uid="{00000000-0005-0000-0000-000036000000}"/>
    <cellStyle name="Comma 2" xfId="56" xr:uid="{00000000-0005-0000-0000-000037000000}"/>
    <cellStyle name="Comma 2 2" xfId="57" xr:uid="{00000000-0005-0000-0000-000038000000}"/>
    <cellStyle name="Comma 2 2 2" xfId="58" xr:uid="{00000000-0005-0000-0000-000039000000}"/>
    <cellStyle name="Comma 2 2 2 2" xfId="59" xr:uid="{00000000-0005-0000-0000-00003A000000}"/>
    <cellStyle name="Comma 2 2 2 2 2" xfId="60" xr:uid="{00000000-0005-0000-0000-00003B000000}"/>
    <cellStyle name="Comma 2 2 2 3" xfId="61" xr:uid="{00000000-0005-0000-0000-00003C000000}"/>
    <cellStyle name="Comma 2 3" xfId="62" xr:uid="{00000000-0005-0000-0000-00003D000000}"/>
    <cellStyle name="Comma 2 4" xfId="63" xr:uid="{00000000-0005-0000-0000-00003E000000}"/>
    <cellStyle name="Comma 2 4 2" xfId="64" xr:uid="{00000000-0005-0000-0000-00003F000000}"/>
    <cellStyle name="Comma 2 5" xfId="65" xr:uid="{00000000-0005-0000-0000-000040000000}"/>
    <cellStyle name="Comma 2 6" xfId="66" xr:uid="{00000000-0005-0000-0000-000041000000}"/>
    <cellStyle name="Comma 2 7" xfId="67" xr:uid="{00000000-0005-0000-0000-000042000000}"/>
    <cellStyle name="Comma 2 8" xfId="68" xr:uid="{00000000-0005-0000-0000-000043000000}"/>
    <cellStyle name="Comma 2 8 2" xfId="69" xr:uid="{00000000-0005-0000-0000-000044000000}"/>
    <cellStyle name="Comma 2 9" xfId="70" xr:uid="{00000000-0005-0000-0000-000045000000}"/>
    <cellStyle name="Comma 20" xfId="71" xr:uid="{00000000-0005-0000-0000-000046000000}"/>
    <cellStyle name="Comma 21" xfId="72" xr:uid="{00000000-0005-0000-0000-000047000000}"/>
    <cellStyle name="Comma 22" xfId="73" xr:uid="{00000000-0005-0000-0000-000048000000}"/>
    <cellStyle name="Comma 23" xfId="74" xr:uid="{00000000-0005-0000-0000-000049000000}"/>
    <cellStyle name="Comma 24" xfId="75" xr:uid="{00000000-0005-0000-0000-00004A000000}"/>
    <cellStyle name="Comma 25" xfId="76" xr:uid="{00000000-0005-0000-0000-00004B000000}"/>
    <cellStyle name="Comma 26" xfId="77" xr:uid="{00000000-0005-0000-0000-00004C000000}"/>
    <cellStyle name="Comma 27" xfId="78" xr:uid="{00000000-0005-0000-0000-00004D000000}"/>
    <cellStyle name="Comma 27 2" xfId="79" xr:uid="{00000000-0005-0000-0000-00004E000000}"/>
    <cellStyle name="Comma 3" xfId="80" xr:uid="{00000000-0005-0000-0000-00004F000000}"/>
    <cellStyle name="Comma 3 2" xfId="81" xr:uid="{00000000-0005-0000-0000-000050000000}"/>
    <cellStyle name="Comma 3 2 2" xfId="82" xr:uid="{00000000-0005-0000-0000-000051000000}"/>
    <cellStyle name="Comma 3 2 2 2" xfId="83" xr:uid="{00000000-0005-0000-0000-000052000000}"/>
    <cellStyle name="Comma 3 2 3" xfId="84" xr:uid="{00000000-0005-0000-0000-000053000000}"/>
    <cellStyle name="Comma 3 3" xfId="85" xr:uid="{00000000-0005-0000-0000-000054000000}"/>
    <cellStyle name="Comma 3 4" xfId="86" xr:uid="{00000000-0005-0000-0000-000055000000}"/>
    <cellStyle name="Comma 3 5" xfId="87" xr:uid="{00000000-0005-0000-0000-000056000000}"/>
    <cellStyle name="Comma 3 6" xfId="88" xr:uid="{00000000-0005-0000-0000-000057000000}"/>
    <cellStyle name="Comma 3 7" xfId="89" xr:uid="{00000000-0005-0000-0000-000058000000}"/>
    <cellStyle name="Comma 4" xfId="90" xr:uid="{00000000-0005-0000-0000-000059000000}"/>
    <cellStyle name="Comma 4 2" xfId="91" xr:uid="{00000000-0005-0000-0000-00005A000000}"/>
    <cellStyle name="Comma 4 2 2" xfId="92" xr:uid="{00000000-0005-0000-0000-00005B000000}"/>
    <cellStyle name="Comma 4 3" xfId="93" xr:uid="{00000000-0005-0000-0000-00005C000000}"/>
    <cellStyle name="Comma 4 4" xfId="94" xr:uid="{00000000-0005-0000-0000-00005D000000}"/>
    <cellStyle name="Comma 5" xfId="95" xr:uid="{00000000-0005-0000-0000-00005E000000}"/>
    <cellStyle name="Comma 5 2" xfId="96" xr:uid="{00000000-0005-0000-0000-00005F000000}"/>
    <cellStyle name="Comma 6" xfId="97" xr:uid="{00000000-0005-0000-0000-000060000000}"/>
    <cellStyle name="Comma 6 2" xfId="98" xr:uid="{00000000-0005-0000-0000-000061000000}"/>
    <cellStyle name="Comma 6 2 2" xfId="99" xr:uid="{00000000-0005-0000-0000-000062000000}"/>
    <cellStyle name="Comma 6 3" xfId="100" xr:uid="{00000000-0005-0000-0000-000063000000}"/>
    <cellStyle name="Comma 6 3 2" xfId="101" xr:uid="{00000000-0005-0000-0000-000064000000}"/>
    <cellStyle name="Comma 6 4" xfId="102" xr:uid="{00000000-0005-0000-0000-000065000000}"/>
    <cellStyle name="Comma 7" xfId="103" xr:uid="{00000000-0005-0000-0000-000066000000}"/>
    <cellStyle name="Comma 7 10" xfId="104" xr:uid="{00000000-0005-0000-0000-000067000000}"/>
    <cellStyle name="Comma 7 11" xfId="105" xr:uid="{00000000-0005-0000-0000-000068000000}"/>
    <cellStyle name="Comma 7 12" xfId="106" xr:uid="{00000000-0005-0000-0000-000069000000}"/>
    <cellStyle name="Comma 7 13" xfId="107" xr:uid="{00000000-0005-0000-0000-00006A000000}"/>
    <cellStyle name="Comma 7 14" xfId="108" xr:uid="{00000000-0005-0000-0000-00006B000000}"/>
    <cellStyle name="Comma 7 2" xfId="109" xr:uid="{00000000-0005-0000-0000-00006C000000}"/>
    <cellStyle name="Comma 7 2 2" xfId="110" xr:uid="{00000000-0005-0000-0000-00006D000000}"/>
    <cellStyle name="Comma 7 3" xfId="111" xr:uid="{00000000-0005-0000-0000-00006E000000}"/>
    <cellStyle name="Comma 7 4" xfId="112" xr:uid="{00000000-0005-0000-0000-00006F000000}"/>
    <cellStyle name="Comma 7 5" xfId="113" xr:uid="{00000000-0005-0000-0000-000070000000}"/>
    <cellStyle name="Comma 7 6" xfId="114" xr:uid="{00000000-0005-0000-0000-000071000000}"/>
    <cellStyle name="Comma 7 7" xfId="115" xr:uid="{00000000-0005-0000-0000-000072000000}"/>
    <cellStyle name="Comma 7 8" xfId="116" xr:uid="{00000000-0005-0000-0000-000073000000}"/>
    <cellStyle name="Comma 7 9" xfId="117" xr:uid="{00000000-0005-0000-0000-000074000000}"/>
    <cellStyle name="Comma 8" xfId="118" xr:uid="{00000000-0005-0000-0000-000075000000}"/>
    <cellStyle name="Comma 8 2" xfId="119" xr:uid="{00000000-0005-0000-0000-000076000000}"/>
    <cellStyle name="Comma 8 3" xfId="120" xr:uid="{00000000-0005-0000-0000-000077000000}"/>
    <cellStyle name="Comma 8 4" xfId="121" xr:uid="{00000000-0005-0000-0000-000078000000}"/>
    <cellStyle name="Comma 8_rat111a101b-09t-งบ" xfId="122" xr:uid="{00000000-0005-0000-0000-000079000000}"/>
    <cellStyle name="Comma 9" xfId="123" xr:uid="{00000000-0005-0000-0000-00007A000000}"/>
    <cellStyle name="Comma 9 2" xfId="124" xr:uid="{00000000-0005-0000-0000-00007B000000}"/>
    <cellStyle name="Comma 9 2 2" xfId="125" xr:uid="{00000000-0005-0000-0000-00007C000000}"/>
    <cellStyle name="Comma 9 3" xfId="126" xr:uid="{00000000-0005-0000-0000-00007D000000}"/>
    <cellStyle name="comma zerodec" xfId="127" xr:uid="{00000000-0005-0000-0000-00007E000000}"/>
    <cellStyle name="Comments" xfId="128" xr:uid="{00000000-0005-0000-0000-00007F000000}"/>
    <cellStyle name="Counter" xfId="129" xr:uid="{00000000-0005-0000-0000-000080000000}"/>
    <cellStyle name="Currency [0] U" xfId="130" xr:uid="{00000000-0005-0000-0000-000081000000}"/>
    <cellStyle name="Currency [2]" xfId="131" xr:uid="{00000000-0005-0000-0000-000082000000}"/>
    <cellStyle name="Currency [2] U" xfId="132" xr:uid="{00000000-0005-0000-0000-000083000000}"/>
    <cellStyle name="Currency(000)" xfId="133" xr:uid="{00000000-0005-0000-0000-000084000000}"/>
    <cellStyle name="Currency1" xfId="134" xr:uid="{00000000-0005-0000-0000-000085000000}"/>
    <cellStyle name="Custom - Style8" xfId="135" xr:uid="{00000000-0005-0000-0000-000086000000}"/>
    <cellStyle name="Date" xfId="136" xr:uid="{00000000-0005-0000-0000-000087000000}"/>
    <cellStyle name="Date U" xfId="137" xr:uid="{00000000-0005-0000-0000-000088000000}"/>
    <cellStyle name="Date_KMP P&amp;L Aug 08" xfId="138" xr:uid="{00000000-0005-0000-0000-000089000000}"/>
    <cellStyle name="Decimal [0]" xfId="139" xr:uid="{00000000-0005-0000-0000-00008A000000}"/>
    <cellStyle name="Decimal [2]" xfId="140" xr:uid="{00000000-0005-0000-0000-00008B000000}"/>
    <cellStyle name="Decimal [2] U" xfId="141" xr:uid="{00000000-0005-0000-0000-00008C000000}"/>
    <cellStyle name="Decimal [4]" xfId="142" xr:uid="{00000000-0005-0000-0000-00008D000000}"/>
    <cellStyle name="Decimal [4] U" xfId="143" xr:uid="{00000000-0005-0000-0000-00008E000000}"/>
    <cellStyle name="Define your own named style" xfId="144" xr:uid="{00000000-0005-0000-0000-00008F000000}"/>
    <cellStyle name="Dollar (zero dec)" xfId="145" xr:uid="{00000000-0005-0000-0000-000090000000}"/>
    <cellStyle name="Draw lines around data in range" xfId="146" xr:uid="{00000000-0005-0000-0000-000091000000}"/>
    <cellStyle name="Draw shadow and lines within range" xfId="147" xr:uid="{00000000-0005-0000-0000-000092000000}"/>
    <cellStyle name="Enlarge title text, yellow on blue" xfId="148" xr:uid="{00000000-0005-0000-0000-000093000000}"/>
    <cellStyle name="Euro" xfId="149" xr:uid="{00000000-0005-0000-0000-000094000000}"/>
    <cellStyle name="Fill" xfId="150" xr:uid="{00000000-0005-0000-0000-000095000000}"/>
    <cellStyle name="Flag" xfId="151" xr:uid="{00000000-0005-0000-0000-000096000000}"/>
    <cellStyle name="Format a column of totals" xfId="152" xr:uid="{00000000-0005-0000-0000-000097000000}"/>
    <cellStyle name="Format a row of totals" xfId="153" xr:uid="{00000000-0005-0000-0000-000098000000}"/>
    <cellStyle name="Format text as bold, black on yellow" xfId="154" xr:uid="{00000000-0005-0000-0000-000099000000}"/>
    <cellStyle name="Grey" xfId="155" xr:uid="{00000000-0005-0000-0000-00009A000000}"/>
    <cellStyle name="Header Budget" xfId="156" xr:uid="{00000000-0005-0000-0000-00009B000000}"/>
    <cellStyle name="Header Leader" xfId="157" xr:uid="{00000000-0005-0000-0000-00009C000000}"/>
    <cellStyle name="Header Variance" xfId="158" xr:uid="{00000000-0005-0000-0000-00009D000000}"/>
    <cellStyle name="Header1" xfId="159" xr:uid="{00000000-0005-0000-0000-00009E000000}"/>
    <cellStyle name="Header2" xfId="160" xr:uid="{00000000-0005-0000-0000-00009F000000}"/>
    <cellStyle name="Header3" xfId="161" xr:uid="{00000000-0005-0000-0000-0000A0000000}"/>
    <cellStyle name="Heading 2a" xfId="162" xr:uid="{00000000-0005-0000-0000-0000A1000000}"/>
    <cellStyle name="Heading1" xfId="163" xr:uid="{00000000-0005-0000-0000-0000A2000000}"/>
    <cellStyle name="Heading2" xfId="164" xr:uid="{00000000-0005-0000-0000-0000A3000000}"/>
    <cellStyle name="Heading3" xfId="165" xr:uid="{00000000-0005-0000-0000-0000A4000000}"/>
    <cellStyle name="Heading4" xfId="166" xr:uid="{00000000-0005-0000-0000-0000A5000000}"/>
    <cellStyle name="Hyperlink 2" xfId="167" xr:uid="{00000000-0005-0000-0000-0000A6000000}"/>
    <cellStyle name="InconsistentFormulae" xfId="168" xr:uid="{00000000-0005-0000-0000-0000A7000000}"/>
    <cellStyle name="Input [yellow]" xfId="169" xr:uid="{00000000-0005-0000-0000-0000A8000000}"/>
    <cellStyle name="Internal link" xfId="170" xr:uid="{00000000-0005-0000-0000-0000A9000000}"/>
    <cellStyle name="KeyModelOutput" xfId="171" xr:uid="{00000000-0005-0000-0000-0000AA000000}"/>
    <cellStyle name="Line_Key" xfId="172" xr:uid="{00000000-0005-0000-0000-0000AB000000}"/>
    <cellStyle name="Millares [0]" xfId="173" xr:uid="{00000000-0005-0000-0000-0000AC000000}"/>
    <cellStyle name="Millares_Contr. Sales" xfId="174" xr:uid="{00000000-0005-0000-0000-0000AD000000}"/>
    <cellStyle name="Moneda [0]" xfId="175" xr:uid="{00000000-0005-0000-0000-0000AE000000}"/>
    <cellStyle name="Moneda_Contr. Sales" xfId="176" xr:uid="{00000000-0005-0000-0000-0000AF000000}"/>
    <cellStyle name="no dec" xfId="177" xr:uid="{00000000-0005-0000-0000-0000B0000000}"/>
    <cellStyle name="Normal" xfId="0" builtinId="0"/>
    <cellStyle name="Normal - Style1" xfId="178" xr:uid="{00000000-0005-0000-0000-0000B2000000}"/>
    <cellStyle name="Normal (%)" xfId="179" xr:uid="{00000000-0005-0000-0000-0000B3000000}"/>
    <cellStyle name="Normal (£m)" xfId="180" xr:uid="{00000000-0005-0000-0000-0000B4000000}"/>
    <cellStyle name="Normal (x)" xfId="181" xr:uid="{00000000-0005-0000-0000-0000B5000000}"/>
    <cellStyle name="Normal 10" xfId="182" xr:uid="{00000000-0005-0000-0000-0000B6000000}"/>
    <cellStyle name="Normal 10 2" xfId="183" xr:uid="{00000000-0005-0000-0000-0000B7000000}"/>
    <cellStyle name="Normal 11" xfId="184" xr:uid="{00000000-0005-0000-0000-0000B8000000}"/>
    <cellStyle name="Normal 12" xfId="185" xr:uid="{00000000-0005-0000-0000-0000B9000000}"/>
    <cellStyle name="Normal 13" xfId="186" xr:uid="{00000000-0005-0000-0000-0000BA000000}"/>
    <cellStyle name="Normal 13 2" xfId="187" xr:uid="{00000000-0005-0000-0000-0000BB000000}"/>
    <cellStyle name="Normal 14" xfId="188" xr:uid="{00000000-0005-0000-0000-0000BC000000}"/>
    <cellStyle name="Normal 15" xfId="189" xr:uid="{00000000-0005-0000-0000-0000BD000000}"/>
    <cellStyle name="Normal 16" xfId="190" xr:uid="{00000000-0005-0000-0000-0000BE000000}"/>
    <cellStyle name="Normal 17" xfId="191" xr:uid="{00000000-0005-0000-0000-0000BF000000}"/>
    <cellStyle name="Normal 18" xfId="192" xr:uid="{00000000-0005-0000-0000-0000C0000000}"/>
    <cellStyle name="Normal 19" xfId="193" xr:uid="{00000000-0005-0000-0000-0000C1000000}"/>
    <cellStyle name="Normal 2" xfId="194" xr:uid="{00000000-0005-0000-0000-0000C2000000}"/>
    <cellStyle name="Normal 2 10" xfId="195" xr:uid="{00000000-0005-0000-0000-0000C3000000}"/>
    <cellStyle name="Normal 2 11" xfId="196" xr:uid="{00000000-0005-0000-0000-0000C4000000}"/>
    <cellStyle name="Normal 2 12" xfId="197" xr:uid="{00000000-0005-0000-0000-0000C5000000}"/>
    <cellStyle name="Normal 2 13" xfId="198" xr:uid="{00000000-0005-0000-0000-0000C6000000}"/>
    <cellStyle name="Normal 2 2" xfId="199" xr:uid="{00000000-0005-0000-0000-0000C7000000}"/>
    <cellStyle name="Normal 2 2 10" xfId="200" xr:uid="{00000000-0005-0000-0000-0000C8000000}"/>
    <cellStyle name="Normal 2 2 11" xfId="201" xr:uid="{00000000-0005-0000-0000-0000C9000000}"/>
    <cellStyle name="Normal 2 2 12" xfId="202" xr:uid="{00000000-0005-0000-0000-0000CA000000}"/>
    <cellStyle name="Normal 2 2 13" xfId="203" xr:uid="{00000000-0005-0000-0000-0000CB000000}"/>
    <cellStyle name="Normal 2 2 14" xfId="204" xr:uid="{00000000-0005-0000-0000-0000CC000000}"/>
    <cellStyle name="Normal 2 2 15" xfId="205" xr:uid="{00000000-0005-0000-0000-0000CD000000}"/>
    <cellStyle name="Normal 2 2 2" xfId="206" xr:uid="{00000000-0005-0000-0000-0000CE000000}"/>
    <cellStyle name="Normal 2 2 2 2" xfId="207" xr:uid="{00000000-0005-0000-0000-0000CF000000}"/>
    <cellStyle name="Normal 2 2 2 2 2" xfId="208" xr:uid="{00000000-0005-0000-0000-0000D0000000}"/>
    <cellStyle name="Normal 2 2 2 3" xfId="209" xr:uid="{00000000-0005-0000-0000-0000D1000000}"/>
    <cellStyle name="Normal 2 2 3" xfId="210" xr:uid="{00000000-0005-0000-0000-0000D2000000}"/>
    <cellStyle name="Normal 2 2 3 2" xfId="211" xr:uid="{00000000-0005-0000-0000-0000D3000000}"/>
    <cellStyle name="Normal 2 2 4" xfId="212" xr:uid="{00000000-0005-0000-0000-0000D4000000}"/>
    <cellStyle name="Normal 2 2 4 2" xfId="213" xr:uid="{00000000-0005-0000-0000-0000D5000000}"/>
    <cellStyle name="Normal 2 2 5" xfId="214" xr:uid="{00000000-0005-0000-0000-0000D6000000}"/>
    <cellStyle name="Normal 2 2 5 2" xfId="215" xr:uid="{00000000-0005-0000-0000-0000D7000000}"/>
    <cellStyle name="Normal 2 2 6" xfId="216" xr:uid="{00000000-0005-0000-0000-0000D8000000}"/>
    <cellStyle name="Normal 2 2 6 2" xfId="217" xr:uid="{00000000-0005-0000-0000-0000D9000000}"/>
    <cellStyle name="Normal 2 2 7" xfId="218" xr:uid="{00000000-0005-0000-0000-0000DA000000}"/>
    <cellStyle name="Normal 2 2 7 2" xfId="219" xr:uid="{00000000-0005-0000-0000-0000DB000000}"/>
    <cellStyle name="Normal 2 2 8" xfId="220" xr:uid="{00000000-0005-0000-0000-0000DC000000}"/>
    <cellStyle name="Normal 2 2 9" xfId="221" xr:uid="{00000000-0005-0000-0000-0000DD000000}"/>
    <cellStyle name="Normal 2 3" xfId="222" xr:uid="{00000000-0005-0000-0000-0000DE000000}"/>
    <cellStyle name="Normal 2 3 2" xfId="223" xr:uid="{00000000-0005-0000-0000-0000DF000000}"/>
    <cellStyle name="Normal 2 3 2 2" xfId="224" xr:uid="{00000000-0005-0000-0000-0000E0000000}"/>
    <cellStyle name="Normal 2 3 3" xfId="225" xr:uid="{00000000-0005-0000-0000-0000E1000000}"/>
    <cellStyle name="Normal 2 4" xfId="226" xr:uid="{00000000-0005-0000-0000-0000E2000000}"/>
    <cellStyle name="Normal 2 4 2" xfId="227" xr:uid="{00000000-0005-0000-0000-0000E3000000}"/>
    <cellStyle name="Normal 2 5" xfId="228" xr:uid="{00000000-0005-0000-0000-0000E4000000}"/>
    <cellStyle name="Normal 2 5 2" xfId="229" xr:uid="{00000000-0005-0000-0000-0000E5000000}"/>
    <cellStyle name="Normal 2 6" xfId="230" xr:uid="{00000000-0005-0000-0000-0000E6000000}"/>
    <cellStyle name="Normal 2 6 2" xfId="231" xr:uid="{00000000-0005-0000-0000-0000E7000000}"/>
    <cellStyle name="Normal 2 7" xfId="232" xr:uid="{00000000-0005-0000-0000-0000E8000000}"/>
    <cellStyle name="Normal 2 7 2" xfId="233" xr:uid="{00000000-0005-0000-0000-0000E9000000}"/>
    <cellStyle name="Normal 2 8" xfId="234" xr:uid="{00000000-0005-0000-0000-0000EA000000}"/>
    <cellStyle name="Normal 2 9" xfId="235" xr:uid="{00000000-0005-0000-0000-0000EB000000}"/>
    <cellStyle name="Normal 20" xfId="236" xr:uid="{00000000-0005-0000-0000-0000EC000000}"/>
    <cellStyle name="Normal 21" xfId="237" xr:uid="{00000000-0005-0000-0000-0000ED000000}"/>
    <cellStyle name="Normal 22" xfId="238" xr:uid="{00000000-0005-0000-0000-0000EE000000}"/>
    <cellStyle name="Normal 23" xfId="239" xr:uid="{00000000-0005-0000-0000-0000EF000000}"/>
    <cellStyle name="Normal 24" xfId="240" xr:uid="{00000000-0005-0000-0000-0000F0000000}"/>
    <cellStyle name="Normal 25" xfId="241" xr:uid="{00000000-0005-0000-0000-0000F1000000}"/>
    <cellStyle name="Normal 26" xfId="242" xr:uid="{00000000-0005-0000-0000-0000F2000000}"/>
    <cellStyle name="Normal 27" xfId="243" xr:uid="{00000000-0005-0000-0000-0000F3000000}"/>
    <cellStyle name="Normal 28" xfId="244" xr:uid="{00000000-0005-0000-0000-0000F4000000}"/>
    <cellStyle name="Normal 29" xfId="245" xr:uid="{00000000-0005-0000-0000-0000F5000000}"/>
    <cellStyle name="Normal 3" xfId="246" xr:uid="{00000000-0005-0000-0000-0000F6000000}"/>
    <cellStyle name="Normal 3 14" xfId="247" xr:uid="{00000000-0005-0000-0000-0000F7000000}"/>
    <cellStyle name="Normal 3 2" xfId="248" xr:uid="{00000000-0005-0000-0000-0000F8000000}"/>
    <cellStyle name="Normal 3 2 2" xfId="249" xr:uid="{00000000-0005-0000-0000-0000F9000000}"/>
    <cellStyle name="Normal 3 3" xfId="250" xr:uid="{00000000-0005-0000-0000-0000FA000000}"/>
    <cellStyle name="Normal 3 4" xfId="251" xr:uid="{00000000-0005-0000-0000-0000FB000000}"/>
    <cellStyle name="Normal 3 5" xfId="252" xr:uid="{00000000-0005-0000-0000-0000FC000000}"/>
    <cellStyle name="Normal 3 6" xfId="253" xr:uid="{00000000-0005-0000-0000-0000FD000000}"/>
    <cellStyle name="Normal 3 7" xfId="254" xr:uid="{00000000-0005-0000-0000-0000FE000000}"/>
    <cellStyle name="Normal 3 8" xfId="255" xr:uid="{00000000-0005-0000-0000-0000FF000000}"/>
    <cellStyle name="Normal 30" xfId="256" xr:uid="{00000000-0005-0000-0000-000000010000}"/>
    <cellStyle name="Normal 31" xfId="257" xr:uid="{00000000-0005-0000-0000-000001010000}"/>
    <cellStyle name="Normal 31 2" xfId="258" xr:uid="{00000000-0005-0000-0000-000002010000}"/>
    <cellStyle name="Normal 31 2 2" xfId="259" xr:uid="{00000000-0005-0000-0000-000003010000}"/>
    <cellStyle name="Normal 32" xfId="260" xr:uid="{00000000-0005-0000-0000-000004010000}"/>
    <cellStyle name="Normal 33" xfId="261" xr:uid="{00000000-0005-0000-0000-000005010000}"/>
    <cellStyle name="Normal 34" xfId="262" xr:uid="{00000000-0005-0000-0000-000006010000}"/>
    <cellStyle name="Normal 35" xfId="263" xr:uid="{00000000-0005-0000-0000-000007010000}"/>
    <cellStyle name="Normal 35 2" xfId="470" xr:uid="{87161893-45CB-427B-9138-ED5F2F3337BF}"/>
    <cellStyle name="Normal 35 2 2" xfId="471" xr:uid="{302A0A90-CACE-413F-9ACC-40C315256568}"/>
    <cellStyle name="Normal 38" xfId="264" xr:uid="{00000000-0005-0000-0000-000008010000}"/>
    <cellStyle name="Normal 39" xfId="265" xr:uid="{00000000-0005-0000-0000-000009010000}"/>
    <cellStyle name="Normal 4" xfId="266" xr:uid="{00000000-0005-0000-0000-00000A010000}"/>
    <cellStyle name="Normal 4 2" xfId="267" xr:uid="{00000000-0005-0000-0000-00000B010000}"/>
    <cellStyle name="Normal 4 2 2" xfId="268" xr:uid="{00000000-0005-0000-0000-00000C010000}"/>
    <cellStyle name="Normal 4 3" xfId="269" xr:uid="{00000000-0005-0000-0000-00000D010000}"/>
    <cellStyle name="Normal 4 4" xfId="270" xr:uid="{00000000-0005-0000-0000-00000E010000}"/>
    <cellStyle name="Normal 40" xfId="271" xr:uid="{00000000-0005-0000-0000-00000F010000}"/>
    <cellStyle name="Normal 5" xfId="272" xr:uid="{00000000-0005-0000-0000-000010010000}"/>
    <cellStyle name="Normal 5 2" xfId="273" xr:uid="{00000000-0005-0000-0000-000011010000}"/>
    <cellStyle name="Normal 5 3" xfId="274" xr:uid="{00000000-0005-0000-0000-000012010000}"/>
    <cellStyle name="Normal 6" xfId="275" xr:uid="{00000000-0005-0000-0000-000013010000}"/>
    <cellStyle name="Normal 6 2" xfId="276" xr:uid="{00000000-0005-0000-0000-000014010000}"/>
    <cellStyle name="Normal 6 3" xfId="277" xr:uid="{00000000-0005-0000-0000-000015010000}"/>
    <cellStyle name="Normal 7" xfId="278" xr:uid="{00000000-0005-0000-0000-000016010000}"/>
    <cellStyle name="Normal 7 12" xfId="279" xr:uid="{00000000-0005-0000-0000-000017010000}"/>
    <cellStyle name="Normal 7 2" xfId="280" xr:uid="{00000000-0005-0000-0000-000018010000}"/>
    <cellStyle name="Normal 8" xfId="281" xr:uid="{00000000-0005-0000-0000-000019010000}"/>
    <cellStyle name="Normal 8 2" xfId="282" xr:uid="{00000000-0005-0000-0000-00001A010000}"/>
    <cellStyle name="Normal 9" xfId="283" xr:uid="{00000000-0005-0000-0000-00001B010000}"/>
    <cellStyle name="Normal 9 2" xfId="284" xr:uid="{00000000-0005-0000-0000-00001C010000}"/>
    <cellStyle name="Normal 9 3" xfId="285" xr:uid="{00000000-0005-0000-0000-00001D010000}"/>
    <cellStyle name="Normal U" xfId="286" xr:uid="{00000000-0005-0000-0000-00001E010000}"/>
    <cellStyle name="Normal_Draft PTTCHTx" xfId="287" xr:uid="{00000000-0005-0000-0000-00001F010000}"/>
    <cellStyle name="Note 2" xfId="288" xr:uid="{00000000-0005-0000-0000-000021010000}"/>
    <cellStyle name="Note 2 2" xfId="289" xr:uid="{00000000-0005-0000-0000-000022010000}"/>
    <cellStyle name="Note 2 2 2" xfId="290" xr:uid="{00000000-0005-0000-0000-000023010000}"/>
    <cellStyle name="Note 2 3" xfId="291" xr:uid="{00000000-0005-0000-0000-000024010000}"/>
    <cellStyle name="Note 3" xfId="292" xr:uid="{00000000-0005-0000-0000-000025010000}"/>
    <cellStyle name="Note 3 2" xfId="293" xr:uid="{00000000-0005-0000-0000-000026010000}"/>
    <cellStyle name="Note 3 2 2" xfId="294" xr:uid="{00000000-0005-0000-0000-000027010000}"/>
    <cellStyle name="Note 3 3" xfId="295" xr:uid="{00000000-0005-0000-0000-000028010000}"/>
    <cellStyle name="Note 4" xfId="296" xr:uid="{00000000-0005-0000-0000-000029010000}"/>
    <cellStyle name="Note 4 2" xfId="297" xr:uid="{00000000-0005-0000-0000-00002A010000}"/>
    <cellStyle name="Note 4 2 2" xfId="298" xr:uid="{00000000-0005-0000-0000-00002B010000}"/>
    <cellStyle name="Note 4 3" xfId="299" xr:uid="{00000000-0005-0000-0000-00002C010000}"/>
    <cellStyle name="Note 5" xfId="300" xr:uid="{00000000-0005-0000-0000-00002D010000}"/>
    <cellStyle name="Note 5 2" xfId="301" xr:uid="{00000000-0005-0000-0000-00002E010000}"/>
    <cellStyle name="Note 5 2 2" xfId="302" xr:uid="{00000000-0005-0000-0000-00002F010000}"/>
    <cellStyle name="Note 5 3" xfId="303" xr:uid="{00000000-0005-0000-0000-000030010000}"/>
    <cellStyle name="Note 6" xfId="304" xr:uid="{00000000-0005-0000-0000-000031010000}"/>
    <cellStyle name="Note 6 2" xfId="305" xr:uid="{00000000-0005-0000-0000-000032010000}"/>
    <cellStyle name="Note heading" xfId="306" xr:uid="{00000000-0005-0000-0000-000033010000}"/>
    <cellStyle name="nplode" xfId="307" xr:uid="{00000000-0005-0000-0000-000034010000}"/>
    <cellStyle name="Output Amounts" xfId="308" xr:uid="{00000000-0005-0000-0000-000035010000}"/>
    <cellStyle name="OUTPUT COLUMN HEADINGS" xfId="309" xr:uid="{00000000-0005-0000-0000-000036010000}"/>
    <cellStyle name="OUTPUT LINE ITEMS" xfId="310" xr:uid="{00000000-0005-0000-0000-000037010000}"/>
    <cellStyle name="OUTPUT REPORT HEADING" xfId="311" xr:uid="{00000000-0005-0000-0000-000038010000}"/>
    <cellStyle name="OUTPUT REPORT TITLE" xfId="312" xr:uid="{00000000-0005-0000-0000-000039010000}"/>
    <cellStyle name="Percent [0] U" xfId="313" xr:uid="{00000000-0005-0000-0000-00003A010000}"/>
    <cellStyle name="Percent [2]" xfId="314" xr:uid="{00000000-0005-0000-0000-00003B010000}"/>
    <cellStyle name="Percent [2] U" xfId="315" xr:uid="{00000000-0005-0000-0000-00003C010000}"/>
    <cellStyle name="Percent [2]_0412 TPS 2006 Budget" xfId="316" xr:uid="{00000000-0005-0000-0000-00003D010000}"/>
    <cellStyle name="Percent 10" xfId="317" xr:uid="{00000000-0005-0000-0000-00003E010000}"/>
    <cellStyle name="Percent 11" xfId="318" xr:uid="{00000000-0005-0000-0000-00003F010000}"/>
    <cellStyle name="Percent 12" xfId="319" xr:uid="{00000000-0005-0000-0000-000040010000}"/>
    <cellStyle name="Percent 13" xfId="320" xr:uid="{00000000-0005-0000-0000-000041010000}"/>
    <cellStyle name="Percent 14" xfId="321" xr:uid="{00000000-0005-0000-0000-000042010000}"/>
    <cellStyle name="Percent 15" xfId="322" xr:uid="{00000000-0005-0000-0000-000043010000}"/>
    <cellStyle name="Percent 16" xfId="323" xr:uid="{00000000-0005-0000-0000-000044010000}"/>
    <cellStyle name="Percent 17" xfId="324" xr:uid="{00000000-0005-0000-0000-000045010000}"/>
    <cellStyle name="Percent 18" xfId="325" xr:uid="{00000000-0005-0000-0000-000046010000}"/>
    <cellStyle name="Percent 19" xfId="326" xr:uid="{00000000-0005-0000-0000-000047010000}"/>
    <cellStyle name="Percent 2" xfId="327" xr:uid="{00000000-0005-0000-0000-000048010000}"/>
    <cellStyle name="Percent 2 2" xfId="328" xr:uid="{00000000-0005-0000-0000-000049010000}"/>
    <cellStyle name="Percent 2 3" xfId="329" xr:uid="{00000000-0005-0000-0000-00004A010000}"/>
    <cellStyle name="Percent 2 4" xfId="330" xr:uid="{00000000-0005-0000-0000-00004B010000}"/>
    <cellStyle name="Percent 2 5" xfId="331" xr:uid="{00000000-0005-0000-0000-00004C010000}"/>
    <cellStyle name="Percent 2 6" xfId="332" xr:uid="{00000000-0005-0000-0000-00004D010000}"/>
    <cellStyle name="Percent 2 7" xfId="333" xr:uid="{00000000-0005-0000-0000-00004E010000}"/>
    <cellStyle name="Percent 20" xfId="334" xr:uid="{00000000-0005-0000-0000-00004F010000}"/>
    <cellStyle name="Percent 21" xfId="335" xr:uid="{00000000-0005-0000-0000-000050010000}"/>
    <cellStyle name="Percent 22" xfId="336" xr:uid="{00000000-0005-0000-0000-000051010000}"/>
    <cellStyle name="Percent 23" xfId="337" xr:uid="{00000000-0005-0000-0000-000052010000}"/>
    <cellStyle name="Percent 24" xfId="338" xr:uid="{00000000-0005-0000-0000-000053010000}"/>
    <cellStyle name="Percent 25" xfId="339" xr:uid="{00000000-0005-0000-0000-000054010000}"/>
    <cellStyle name="Percent 26" xfId="340" xr:uid="{00000000-0005-0000-0000-000055010000}"/>
    <cellStyle name="Percent 27" xfId="341" xr:uid="{00000000-0005-0000-0000-000056010000}"/>
    <cellStyle name="Percent 28" xfId="342" xr:uid="{00000000-0005-0000-0000-000057010000}"/>
    <cellStyle name="Percent 29" xfId="343" xr:uid="{00000000-0005-0000-0000-000058010000}"/>
    <cellStyle name="Percent 3" xfId="344" xr:uid="{00000000-0005-0000-0000-000059010000}"/>
    <cellStyle name="Percent 3 2" xfId="345" xr:uid="{00000000-0005-0000-0000-00005A010000}"/>
    <cellStyle name="Percent 30" xfId="346" xr:uid="{00000000-0005-0000-0000-00005B010000}"/>
    <cellStyle name="Percent 31" xfId="347" xr:uid="{00000000-0005-0000-0000-00005C010000}"/>
    <cellStyle name="Percent 37" xfId="348" xr:uid="{00000000-0005-0000-0000-00005D010000}"/>
    <cellStyle name="Percent 38" xfId="349" xr:uid="{00000000-0005-0000-0000-00005E010000}"/>
    <cellStyle name="Percent 4" xfId="350" xr:uid="{00000000-0005-0000-0000-00005F010000}"/>
    <cellStyle name="Percent 5" xfId="351" xr:uid="{00000000-0005-0000-0000-000060010000}"/>
    <cellStyle name="Percent 6" xfId="352" xr:uid="{00000000-0005-0000-0000-000061010000}"/>
    <cellStyle name="Percent 7" xfId="353" xr:uid="{00000000-0005-0000-0000-000062010000}"/>
    <cellStyle name="Percent 8" xfId="354" xr:uid="{00000000-0005-0000-0000-000063010000}"/>
    <cellStyle name="Percent 9" xfId="355" xr:uid="{00000000-0005-0000-0000-000064010000}"/>
    <cellStyle name="PSChar" xfId="356" xr:uid="{00000000-0005-0000-0000-000065010000}"/>
    <cellStyle name="PSDate" xfId="357" xr:uid="{00000000-0005-0000-0000-000066010000}"/>
    <cellStyle name="PSDec" xfId="358" xr:uid="{00000000-0005-0000-0000-000067010000}"/>
    <cellStyle name="PSHeading" xfId="359" xr:uid="{00000000-0005-0000-0000-000068010000}"/>
    <cellStyle name="PSInt" xfId="360" xr:uid="{00000000-0005-0000-0000-000069010000}"/>
    <cellStyle name="PSSpacer" xfId="361" xr:uid="{00000000-0005-0000-0000-00006A010000}"/>
    <cellStyle name="RangeNames" xfId="362" xr:uid="{00000000-0005-0000-0000-00006B010000}"/>
    <cellStyle name="Ratio" xfId="363" xr:uid="{00000000-0005-0000-0000-00006C010000}"/>
    <cellStyle name="ratio - Style2" xfId="364" xr:uid="{00000000-0005-0000-0000-00006D010000}"/>
    <cellStyle name="Reset range style to defaults" xfId="365" xr:uid="{00000000-0005-0000-0000-00006E010000}"/>
    <cellStyle name="Rothschild Normal" xfId="366" xr:uid="{00000000-0005-0000-0000-00006F010000}"/>
    <cellStyle name="RowSummary" xfId="367" xr:uid="{00000000-0005-0000-0000-000070010000}"/>
    <cellStyle name="SAPBEXaggData" xfId="368" xr:uid="{00000000-0005-0000-0000-000071010000}"/>
    <cellStyle name="SAPBEXaggDataEmph" xfId="369" xr:uid="{00000000-0005-0000-0000-000072010000}"/>
    <cellStyle name="SAPBEXaggItem" xfId="370" xr:uid="{00000000-0005-0000-0000-000073010000}"/>
    <cellStyle name="SAPBEXaggItemX" xfId="371" xr:uid="{00000000-0005-0000-0000-000074010000}"/>
    <cellStyle name="SAPBEXchaText" xfId="372" xr:uid="{00000000-0005-0000-0000-000075010000}"/>
    <cellStyle name="SAPBEXexcBad7" xfId="373" xr:uid="{00000000-0005-0000-0000-000076010000}"/>
    <cellStyle name="SAPBEXexcBad8" xfId="374" xr:uid="{00000000-0005-0000-0000-000077010000}"/>
    <cellStyle name="SAPBEXexcBad9" xfId="375" xr:uid="{00000000-0005-0000-0000-000078010000}"/>
    <cellStyle name="SAPBEXexcCritical4" xfId="376" xr:uid="{00000000-0005-0000-0000-000079010000}"/>
    <cellStyle name="SAPBEXexcCritical5" xfId="377" xr:uid="{00000000-0005-0000-0000-00007A010000}"/>
    <cellStyle name="SAPBEXexcCritical6" xfId="378" xr:uid="{00000000-0005-0000-0000-00007B010000}"/>
    <cellStyle name="SAPBEXexcGood1" xfId="379" xr:uid="{00000000-0005-0000-0000-00007C010000}"/>
    <cellStyle name="SAPBEXexcGood2" xfId="380" xr:uid="{00000000-0005-0000-0000-00007D010000}"/>
    <cellStyle name="SAPBEXexcGood3" xfId="381" xr:uid="{00000000-0005-0000-0000-00007E010000}"/>
    <cellStyle name="SAPBEXfilterDrill" xfId="382" xr:uid="{00000000-0005-0000-0000-00007F010000}"/>
    <cellStyle name="SAPBEXfilterItem" xfId="383" xr:uid="{00000000-0005-0000-0000-000080010000}"/>
    <cellStyle name="SAPBEXfilterText" xfId="384" xr:uid="{00000000-0005-0000-0000-000081010000}"/>
    <cellStyle name="SAPBEXformats" xfId="385" xr:uid="{00000000-0005-0000-0000-000082010000}"/>
    <cellStyle name="SAPBEXheaderItem" xfId="386" xr:uid="{00000000-0005-0000-0000-000083010000}"/>
    <cellStyle name="SAPBEXheaderText" xfId="387" xr:uid="{00000000-0005-0000-0000-000084010000}"/>
    <cellStyle name="SAPBEXHLevel0" xfId="388" xr:uid="{00000000-0005-0000-0000-000085010000}"/>
    <cellStyle name="SAPBEXHLevel0X" xfId="389" xr:uid="{00000000-0005-0000-0000-000086010000}"/>
    <cellStyle name="SAPBEXHLevel1" xfId="390" xr:uid="{00000000-0005-0000-0000-000087010000}"/>
    <cellStyle name="SAPBEXHLevel1X" xfId="391" xr:uid="{00000000-0005-0000-0000-000088010000}"/>
    <cellStyle name="SAPBEXHLevel2" xfId="392" xr:uid="{00000000-0005-0000-0000-000089010000}"/>
    <cellStyle name="SAPBEXHLevel2X" xfId="393" xr:uid="{00000000-0005-0000-0000-00008A010000}"/>
    <cellStyle name="SAPBEXHLevel3" xfId="394" xr:uid="{00000000-0005-0000-0000-00008B010000}"/>
    <cellStyle name="SAPBEXHLevel3X" xfId="395" xr:uid="{00000000-0005-0000-0000-00008C010000}"/>
    <cellStyle name="SAPBEXresData" xfId="396" xr:uid="{00000000-0005-0000-0000-00008D010000}"/>
    <cellStyle name="SAPBEXresDataEmph" xfId="397" xr:uid="{00000000-0005-0000-0000-00008E010000}"/>
    <cellStyle name="SAPBEXresItem" xfId="398" xr:uid="{00000000-0005-0000-0000-00008F010000}"/>
    <cellStyle name="SAPBEXresItemX" xfId="399" xr:uid="{00000000-0005-0000-0000-000090010000}"/>
    <cellStyle name="SAPBEXstdData" xfId="400" xr:uid="{00000000-0005-0000-0000-000091010000}"/>
    <cellStyle name="SAPBEXstdDataEmph" xfId="401" xr:uid="{00000000-0005-0000-0000-000092010000}"/>
    <cellStyle name="SAPBEXstdItem" xfId="402" xr:uid="{00000000-0005-0000-0000-000093010000}"/>
    <cellStyle name="SAPBEXstdItemX" xfId="403" xr:uid="{00000000-0005-0000-0000-000094010000}"/>
    <cellStyle name="SAPBEXtitle" xfId="404" xr:uid="{00000000-0005-0000-0000-000095010000}"/>
    <cellStyle name="SAPBEXundefined" xfId="405" xr:uid="{00000000-0005-0000-0000-000096010000}"/>
    <cellStyle name="Sensitivity" xfId="406" xr:uid="{00000000-0005-0000-0000-000097010000}"/>
    <cellStyle name="SheetHeader1" xfId="407" xr:uid="{00000000-0005-0000-0000-000098010000}"/>
    <cellStyle name="SheetHeader2" xfId="408" xr:uid="{00000000-0005-0000-0000-000099010000}"/>
    <cellStyle name="Short Date" xfId="409" xr:uid="{00000000-0005-0000-0000-00009A010000}"/>
    <cellStyle name="Style 1" xfId="410" xr:uid="{00000000-0005-0000-0000-00009B010000}"/>
    <cellStyle name="style1" xfId="411" xr:uid="{00000000-0005-0000-0000-00009C010000}"/>
    <cellStyle name="Style2" xfId="412" xr:uid="{00000000-0005-0000-0000-00009D010000}"/>
    <cellStyle name="Style3" xfId="413" xr:uid="{00000000-0005-0000-0000-00009E010000}"/>
    <cellStyle name="Subheading" xfId="414" xr:uid="{00000000-0005-0000-0000-00009F010000}"/>
    <cellStyle name="SubheadingBold" xfId="415" xr:uid="{00000000-0005-0000-0000-0000A0010000}"/>
    <cellStyle name="Table Heading" xfId="416" xr:uid="{00000000-0005-0000-0000-0000A1010000}"/>
    <cellStyle name="Table_Heading2" xfId="417" xr:uid="{00000000-0005-0000-0000-0000A2010000}"/>
    <cellStyle name="TBC" xfId="418" xr:uid="{00000000-0005-0000-0000-0000A3010000}"/>
    <cellStyle name="Times New Roman" xfId="419" xr:uid="{00000000-0005-0000-0000-0000A4010000}"/>
    <cellStyle name="Total 1" xfId="420" xr:uid="{00000000-0005-0000-0000-0000A5010000}"/>
    <cellStyle name="Total 2" xfId="421" xr:uid="{00000000-0005-0000-0000-0000A6010000}"/>
    <cellStyle name="Total 3" xfId="422" xr:uid="{00000000-0005-0000-0000-0000A7010000}"/>
    <cellStyle name="Total 4" xfId="423" xr:uid="{00000000-0005-0000-0000-0000A8010000}"/>
    <cellStyle name="Transfer out" xfId="424" xr:uid="{00000000-0005-0000-0000-0000A9010000}"/>
    <cellStyle name="Tusental (0)_pldt" xfId="425" xr:uid="{00000000-0005-0000-0000-0000AA010000}"/>
    <cellStyle name="Tusental_pldt" xfId="426" xr:uid="{00000000-0005-0000-0000-0000AB010000}"/>
    <cellStyle name="Unit" xfId="427" xr:uid="{00000000-0005-0000-0000-0000AC010000}"/>
    <cellStyle name="Unprotected" xfId="428" xr:uid="{00000000-0005-0000-0000-0000AD010000}"/>
    <cellStyle name="User_Defined_A" xfId="429" xr:uid="{00000000-0005-0000-0000-0000AE010000}"/>
    <cellStyle name="Valuta (0)_pldt" xfId="430" xr:uid="{00000000-0005-0000-0000-0000AF010000}"/>
    <cellStyle name="Valuta_pldt" xfId="431" xr:uid="{00000000-0005-0000-0000-0000B0010000}"/>
    <cellStyle name="Warning" xfId="432" xr:uid="{00000000-0005-0000-0000-0000B1010000}"/>
    <cellStyle name="การคำนวณ" xfId="445" xr:uid="{00000000-0005-0000-0000-0000BE010000}"/>
    <cellStyle name="ข้อความเตือน" xfId="446" xr:uid="{00000000-0005-0000-0000-0000BF010000}"/>
    <cellStyle name="ข้อความอธิบาย" xfId="447" xr:uid="{00000000-0005-0000-0000-0000C0010000}"/>
    <cellStyle name="เครื่องหมายจุลภาค [0]_Book2" xfId="433" xr:uid="{00000000-0005-0000-0000-0000B2010000}"/>
    <cellStyle name="เครื่องหมายจุลภาค 2" xfId="434" xr:uid="{00000000-0005-0000-0000-0000B3010000}"/>
    <cellStyle name="เครื่องหมายจุลภาค 3" xfId="435" xr:uid="{00000000-0005-0000-0000-0000B4010000}"/>
    <cellStyle name="เครื่องหมายจุลภาค 4" xfId="436" xr:uid="{00000000-0005-0000-0000-0000B5010000}"/>
    <cellStyle name="เครื่องหมายจุลภาค_Book2" xfId="437" xr:uid="{00000000-0005-0000-0000-0000B6010000}"/>
    <cellStyle name="เครื่องหมายสกุลเงิน [0]_Book2" xfId="438" xr:uid="{00000000-0005-0000-0000-0000B7010000}"/>
    <cellStyle name="เครื่องหมายสกุลเงิน_Book2" xfId="439" xr:uid="{00000000-0005-0000-0000-0000B8010000}"/>
    <cellStyle name="ชื่อเรื่อง" xfId="448" xr:uid="{00000000-0005-0000-0000-0000C1010000}"/>
    <cellStyle name="เชื่อมโยงหลายมิติ_ไม่ขาว ไม่สวย ไม่หมวย แต่เซ็กซ์" xfId="440" xr:uid="{00000000-0005-0000-0000-0000B9010000}"/>
    <cellStyle name="เซลล์ตรวจสอบ" xfId="441" xr:uid="{00000000-0005-0000-0000-0000BA010000}"/>
    <cellStyle name="เซลล์ที่มีการเชื่อมโยง" xfId="442" xr:uid="{00000000-0005-0000-0000-0000BB010000}"/>
    <cellStyle name="ดี" xfId="449" xr:uid="{00000000-0005-0000-0000-0000C2010000}"/>
    <cellStyle name="ตามการเชื่อมโยงหลายมิติ_ไม่ขาว ไม่สวย ไม่หมวย แต่เซ็กซ์" xfId="450" xr:uid="{00000000-0005-0000-0000-0000C3010000}"/>
    <cellStyle name="ปกติ 2" xfId="451" xr:uid="{00000000-0005-0000-0000-0000C4010000}"/>
    <cellStyle name="ปกติ 3" xfId="452" xr:uid="{00000000-0005-0000-0000-0000C5010000}"/>
    <cellStyle name="ปกติ_088dc_eci" xfId="453" xr:uid="{00000000-0005-0000-0000-0000C6010000}"/>
    <cellStyle name="ป้อนค่า" xfId="454" xr:uid="{00000000-0005-0000-0000-0000C7010000}"/>
    <cellStyle name="ปานกลาง" xfId="455" xr:uid="{00000000-0005-0000-0000-0000C8010000}"/>
    <cellStyle name="ผลรวม" xfId="456" xr:uid="{00000000-0005-0000-0000-0000C9010000}"/>
    <cellStyle name="แย่" xfId="443" xr:uid="{00000000-0005-0000-0000-0000BC010000}"/>
    <cellStyle name="วฅมุ_ฑธนฬย๗ภฬ" xfId="457" xr:uid="{00000000-0005-0000-0000-0000CA010000}"/>
    <cellStyle name="ส่วนที่ถูกเน้น1" xfId="458" xr:uid="{00000000-0005-0000-0000-0000CB010000}"/>
    <cellStyle name="ส่วนที่ถูกเน้น2" xfId="459" xr:uid="{00000000-0005-0000-0000-0000CC010000}"/>
    <cellStyle name="ส่วนที่ถูกเน้น3" xfId="460" xr:uid="{00000000-0005-0000-0000-0000CD010000}"/>
    <cellStyle name="ส่วนที่ถูกเน้น4" xfId="461" xr:uid="{00000000-0005-0000-0000-0000CE010000}"/>
    <cellStyle name="ส่วนที่ถูกเน้น5" xfId="462" xr:uid="{00000000-0005-0000-0000-0000CF010000}"/>
    <cellStyle name="ส่วนที่ถูกเน้น6" xfId="463" xr:uid="{00000000-0005-0000-0000-0000D0010000}"/>
    <cellStyle name="แสดงผล" xfId="444" xr:uid="{00000000-0005-0000-0000-0000BD010000}"/>
    <cellStyle name="หมายเหตุ" xfId="464" xr:uid="{00000000-0005-0000-0000-0000D1010000}"/>
    <cellStyle name="หัวเรื่อง 1" xfId="465" xr:uid="{00000000-0005-0000-0000-0000D2010000}"/>
    <cellStyle name="หัวเรื่อง 2" xfId="466" xr:uid="{00000000-0005-0000-0000-0000D3010000}"/>
    <cellStyle name="หัวเรื่อง 3" xfId="467" xr:uid="{00000000-0005-0000-0000-0000D4010000}"/>
    <cellStyle name="หัวเรื่อง 4" xfId="468" xr:uid="{00000000-0005-0000-0000-0000D5010000}"/>
    <cellStyle name="標準_2006 Eng" xfId="469" xr:uid="{00000000-0005-0000-0000-0000D6010000}"/>
  </cellStyles>
  <dxfs count="0"/>
  <tableStyles count="0" defaultTableStyle="TableStyleMedium9" defaultPivotStyle="PivotStyleLight16"/>
  <colors>
    <mruColors>
      <color rgb="FFCCFF99"/>
      <color rgb="FFFFFF99"/>
      <color rgb="FFFF99CC"/>
      <color rgb="FF00FFFF"/>
      <color rgb="FF0066FF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3" Type="http://schemas.openxmlformats.org/officeDocument/2006/relationships/worksheet" Target="worksheets/sheet3.xml"/><Relationship Id="rId7" Type="http://schemas.openxmlformats.org/officeDocument/2006/relationships/worksheet" Target="worksheets/sheet7.xml"/><Relationship Id="rId12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sharedStrings" Target="sharedStrings.xml"/><Relationship Id="rId5" Type="http://schemas.openxmlformats.org/officeDocument/2006/relationships/worksheet" Target="worksheets/sheet5.xml"/><Relationship Id="rId10" Type="http://schemas.openxmlformats.org/officeDocument/2006/relationships/styles" Target="styles.xml"/><Relationship Id="rId4" Type="http://schemas.openxmlformats.org/officeDocument/2006/relationships/worksheet" Target="worksheets/sheet4.xml"/><Relationship Id="rId9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_rels/sheet6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6.bin"/></Relationships>
</file>

<file path=xl/worksheets/_rels/sheet7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7.bin"/></Relationships>
</file>

<file path=xl/worksheets/_rels/sheet8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8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P111"/>
  <sheetViews>
    <sheetView tabSelected="1" view="pageBreakPreview" zoomScale="90" zoomScaleNormal="91" zoomScaleSheetLayoutView="90" workbookViewId="0"/>
  </sheetViews>
  <sheetFormatPr defaultColWidth="9.125" defaultRowHeight="22.35" customHeight="1"/>
  <cols>
    <col min="1" max="1" width="1.625" style="52" customWidth="1"/>
    <col min="2" max="2" width="2.625" style="52" customWidth="1"/>
    <col min="3" max="3" width="40.625" style="52" customWidth="1"/>
    <col min="4" max="4" width="6.625" style="3" customWidth="1"/>
    <col min="5" max="5" width="1.125" style="3" customWidth="1"/>
    <col min="6" max="6" width="13.625" style="52" customWidth="1"/>
    <col min="7" max="7" width="1.125" style="52" customWidth="1"/>
    <col min="8" max="8" width="14.875" style="52" customWidth="1"/>
    <col min="9" max="9" width="1.125" style="52" customWidth="1"/>
    <col min="10" max="10" width="13.125" style="52" customWidth="1"/>
    <col min="11" max="11" width="1.125" style="52" customWidth="1"/>
    <col min="12" max="12" width="13" style="52" customWidth="1"/>
    <col min="13" max="13" width="10.125" style="52" bestFit="1" customWidth="1"/>
    <col min="14" max="16" width="12.375" style="52" bestFit="1" customWidth="1"/>
    <col min="17" max="16384" width="9.125" style="52"/>
  </cols>
  <sheetData>
    <row r="1" spans="1:14" ht="22.5" customHeight="1">
      <c r="A1" s="155" t="s">
        <v>137</v>
      </c>
      <c r="B1" s="155"/>
      <c r="C1" s="155"/>
      <c r="D1" s="155"/>
      <c r="E1" s="155"/>
      <c r="F1" s="155"/>
      <c r="G1" s="155"/>
      <c r="H1" s="155"/>
      <c r="I1" s="155"/>
      <c r="J1" s="155"/>
      <c r="K1" s="155"/>
      <c r="L1" s="155"/>
    </row>
    <row r="2" spans="1:14" ht="22.5" customHeight="1">
      <c r="A2" s="155" t="s">
        <v>0</v>
      </c>
      <c r="B2" s="155"/>
      <c r="C2" s="155"/>
      <c r="D2" s="155"/>
      <c r="E2" s="155"/>
      <c r="F2" s="155"/>
      <c r="G2" s="155"/>
      <c r="H2" s="155"/>
      <c r="I2" s="155"/>
      <c r="J2" s="155"/>
      <c r="K2" s="155"/>
      <c r="L2" s="155"/>
    </row>
    <row r="3" spans="1:14" ht="9.9499999999999993" customHeight="1">
      <c r="A3" s="53"/>
      <c r="B3" s="53"/>
      <c r="C3" s="53"/>
      <c r="D3" s="2"/>
      <c r="E3" s="2"/>
      <c r="F3" s="2"/>
      <c r="G3" s="2"/>
      <c r="H3" s="2"/>
      <c r="I3" s="2"/>
      <c r="J3" s="54"/>
      <c r="K3" s="54"/>
      <c r="L3" s="54"/>
    </row>
    <row r="4" spans="1:14" ht="22.5" customHeight="1">
      <c r="A4" s="53"/>
      <c r="B4" s="53"/>
      <c r="C4" s="53"/>
      <c r="D4" s="1"/>
      <c r="E4" s="1"/>
      <c r="F4" s="167" t="s">
        <v>1</v>
      </c>
      <c r="G4" s="167"/>
      <c r="H4" s="167"/>
      <c r="I4" s="167"/>
      <c r="J4" s="167" t="s">
        <v>2</v>
      </c>
      <c r="K4" s="167"/>
      <c r="L4" s="167"/>
    </row>
    <row r="5" spans="1:14" ht="22.5" customHeight="1">
      <c r="A5" s="53"/>
      <c r="B5" s="53"/>
      <c r="C5" s="53"/>
      <c r="D5" s="1"/>
      <c r="E5" s="1"/>
      <c r="F5" s="55" t="s">
        <v>197</v>
      </c>
      <c r="G5" s="55"/>
      <c r="H5" s="55" t="s">
        <v>3</v>
      </c>
      <c r="I5" s="55"/>
      <c r="J5" s="55" t="s">
        <v>197</v>
      </c>
      <c r="K5" s="55"/>
      <c r="L5" s="55" t="s">
        <v>3</v>
      </c>
    </row>
    <row r="6" spans="1:14" ht="22.5" customHeight="1">
      <c r="A6" s="166" t="s">
        <v>4</v>
      </c>
      <c r="B6" s="166"/>
      <c r="C6" s="166"/>
      <c r="D6" s="3" t="s">
        <v>5</v>
      </c>
      <c r="E6" s="1"/>
      <c r="F6" s="56" t="s">
        <v>238</v>
      </c>
      <c r="G6" s="57"/>
      <c r="H6" s="56" t="s">
        <v>182</v>
      </c>
      <c r="I6" s="56"/>
      <c r="J6" s="56" t="s">
        <v>238</v>
      </c>
      <c r="K6" s="57"/>
      <c r="L6" s="56" t="s">
        <v>182</v>
      </c>
    </row>
    <row r="7" spans="1:14" ht="22.5" customHeight="1">
      <c r="F7" s="56" t="s">
        <v>119</v>
      </c>
      <c r="G7" s="57"/>
      <c r="H7" s="56"/>
      <c r="I7" s="56"/>
      <c r="J7" s="56" t="s">
        <v>119</v>
      </c>
      <c r="K7" s="57"/>
      <c r="L7" s="56"/>
    </row>
    <row r="8" spans="1:14" ht="22.5" customHeight="1">
      <c r="A8" s="155"/>
      <c r="B8" s="155"/>
      <c r="C8" s="155"/>
      <c r="F8" s="165" t="s">
        <v>88</v>
      </c>
      <c r="G8" s="165"/>
      <c r="H8" s="165"/>
      <c r="I8" s="165"/>
      <c r="J8" s="165"/>
      <c r="K8" s="165"/>
      <c r="L8" s="165"/>
    </row>
    <row r="9" spans="1:14" ht="22.5" customHeight="1">
      <c r="A9" s="58" t="s">
        <v>6</v>
      </c>
      <c r="F9" s="59"/>
      <c r="G9" s="59"/>
      <c r="H9" s="59"/>
      <c r="I9" s="59"/>
      <c r="J9" s="59"/>
      <c r="K9" s="59"/>
      <c r="L9" s="59"/>
    </row>
    <row r="10" spans="1:14" ht="22.5" customHeight="1">
      <c r="A10" s="52" t="s">
        <v>7</v>
      </c>
      <c r="F10" s="21">
        <v>34608092</v>
      </c>
      <c r="G10" s="46"/>
      <c r="H10" s="21">
        <v>34341174</v>
      </c>
      <c r="I10" s="21"/>
      <c r="J10" s="21">
        <v>538852</v>
      </c>
      <c r="K10" s="46"/>
      <c r="L10" s="21">
        <v>936198</v>
      </c>
      <c r="N10" s="59"/>
    </row>
    <row r="11" spans="1:14" ht="22.5" customHeight="1">
      <c r="A11" s="52" t="s">
        <v>8</v>
      </c>
      <c r="D11" s="3" t="s">
        <v>218</v>
      </c>
      <c r="F11" s="21">
        <v>4672571</v>
      </c>
      <c r="G11" s="46"/>
      <c r="H11" s="21">
        <v>11517678</v>
      </c>
      <c r="I11" s="21"/>
      <c r="J11" s="21">
        <v>0</v>
      </c>
      <c r="K11" s="46"/>
      <c r="L11" s="21">
        <v>0</v>
      </c>
      <c r="N11" s="59"/>
    </row>
    <row r="12" spans="1:14" ht="22.5" customHeight="1">
      <c r="A12" s="52" t="s">
        <v>9</v>
      </c>
      <c r="D12" s="3">
        <v>3</v>
      </c>
      <c r="F12" s="21">
        <v>1369639</v>
      </c>
      <c r="G12" s="46"/>
      <c r="H12" s="21">
        <v>1064677</v>
      </c>
      <c r="I12" s="21"/>
      <c r="J12" s="21">
        <v>0</v>
      </c>
      <c r="K12" s="21"/>
      <c r="L12" s="21">
        <v>0</v>
      </c>
      <c r="N12" s="59"/>
    </row>
    <row r="13" spans="1:14" ht="22.5" customHeight="1">
      <c r="A13" s="60" t="s">
        <v>95</v>
      </c>
      <c r="B13" s="60"/>
      <c r="C13" s="60"/>
      <c r="F13" s="21">
        <v>1366917</v>
      </c>
      <c r="G13" s="46"/>
      <c r="H13" s="21">
        <v>1112041</v>
      </c>
      <c r="I13" s="21"/>
      <c r="J13" s="21">
        <v>61386</v>
      </c>
      <c r="K13" s="46"/>
      <c r="L13" s="21">
        <v>69803</v>
      </c>
      <c r="N13" s="59"/>
    </row>
    <row r="14" spans="1:14" ht="22.5" customHeight="1">
      <c r="A14" s="60" t="s">
        <v>253</v>
      </c>
      <c r="B14" s="60"/>
      <c r="C14" s="60"/>
      <c r="D14" s="3">
        <v>2</v>
      </c>
      <c r="F14" s="21">
        <v>46585</v>
      </c>
      <c r="G14" s="46"/>
      <c r="H14" s="21">
        <v>0</v>
      </c>
      <c r="I14" s="21"/>
      <c r="J14" s="21">
        <v>0</v>
      </c>
      <c r="K14" s="46"/>
      <c r="L14" s="21">
        <v>0</v>
      </c>
      <c r="N14" s="59"/>
    </row>
    <row r="15" spans="1:14" ht="22.5" customHeight="1">
      <c r="A15" s="52" t="s">
        <v>108</v>
      </c>
      <c r="D15" s="3">
        <v>2</v>
      </c>
      <c r="F15" s="21">
        <v>256916</v>
      </c>
      <c r="G15" s="46"/>
      <c r="H15" s="21">
        <v>59818</v>
      </c>
      <c r="I15" s="21"/>
      <c r="J15" s="21">
        <v>81727</v>
      </c>
      <c r="K15" s="46"/>
      <c r="L15" s="21">
        <v>123392</v>
      </c>
      <c r="N15" s="59"/>
    </row>
    <row r="16" spans="1:14" ht="22.5" customHeight="1">
      <c r="A16" s="52" t="s">
        <v>10</v>
      </c>
      <c r="D16" s="3">
        <v>2</v>
      </c>
      <c r="F16" s="21">
        <v>0</v>
      </c>
      <c r="G16" s="46"/>
      <c r="H16" s="21">
        <v>0</v>
      </c>
      <c r="I16" s="21"/>
      <c r="J16" s="21">
        <v>146694</v>
      </c>
      <c r="K16" s="46"/>
      <c r="L16" s="21">
        <v>143642</v>
      </c>
      <c r="N16" s="59"/>
    </row>
    <row r="17" spans="1:14" ht="22.5" customHeight="1">
      <c r="A17" s="52" t="s">
        <v>155</v>
      </c>
      <c r="F17" s="26">
        <v>1912620</v>
      </c>
      <c r="G17" s="21"/>
      <c r="H17" s="26">
        <v>1983049</v>
      </c>
      <c r="I17" s="21"/>
      <c r="J17" s="21">
        <v>0</v>
      </c>
      <c r="K17" s="21"/>
      <c r="L17" s="21">
        <v>0</v>
      </c>
      <c r="N17" s="59"/>
    </row>
    <row r="18" spans="1:14" ht="22.5" customHeight="1">
      <c r="A18" s="52" t="s">
        <v>12</v>
      </c>
      <c r="F18" s="21">
        <v>2671362</v>
      </c>
      <c r="G18" s="46"/>
      <c r="H18" s="21">
        <v>1945797</v>
      </c>
      <c r="I18" s="21"/>
      <c r="J18" s="21">
        <v>0</v>
      </c>
      <c r="K18" s="21"/>
      <c r="L18" s="21">
        <v>0</v>
      </c>
      <c r="N18" s="59"/>
    </row>
    <row r="19" spans="1:14" ht="22.5" customHeight="1">
      <c r="A19" s="4" t="s">
        <v>162</v>
      </c>
      <c r="D19" s="3">
        <v>10</v>
      </c>
      <c r="F19" s="21">
        <v>7524473</v>
      </c>
      <c r="G19" s="46"/>
      <c r="H19" s="21">
        <v>3158373</v>
      </c>
      <c r="I19" s="21"/>
      <c r="J19" s="21">
        <v>2055985</v>
      </c>
      <c r="K19" s="46"/>
      <c r="L19" s="21">
        <v>2601633</v>
      </c>
      <c r="N19" s="59"/>
    </row>
    <row r="20" spans="1:14" ht="22.5" customHeight="1">
      <c r="A20" s="4" t="s">
        <v>183</v>
      </c>
      <c r="D20" s="3">
        <v>10</v>
      </c>
      <c r="F20" s="21">
        <v>52456</v>
      </c>
      <c r="G20" s="46"/>
      <c r="H20" s="21">
        <v>41601</v>
      </c>
      <c r="I20" s="21"/>
      <c r="J20" s="21">
        <v>0</v>
      </c>
      <c r="K20" s="46"/>
      <c r="L20" s="21">
        <v>0</v>
      </c>
      <c r="N20" s="59"/>
    </row>
    <row r="21" spans="1:14" ht="22.5" customHeight="1">
      <c r="A21" s="60" t="s">
        <v>13</v>
      </c>
      <c r="B21" s="60"/>
      <c r="C21" s="60"/>
      <c r="D21" s="61"/>
      <c r="E21" s="61"/>
      <c r="F21" s="21">
        <v>294066</v>
      </c>
      <c r="G21" s="46"/>
      <c r="H21" s="21">
        <v>259955</v>
      </c>
      <c r="I21" s="21"/>
      <c r="J21" s="21">
        <v>8465</v>
      </c>
      <c r="K21" s="46"/>
      <c r="L21" s="21">
        <v>7164</v>
      </c>
      <c r="N21" s="59"/>
    </row>
    <row r="22" spans="1:14" ht="22.5" customHeight="1">
      <c r="A22" s="53" t="s">
        <v>14</v>
      </c>
      <c r="F22" s="62">
        <f>SUM(F10:F21)</f>
        <v>54775697</v>
      </c>
      <c r="G22" s="46"/>
      <c r="H22" s="62">
        <f>SUM(H10:H21)</f>
        <v>55484163</v>
      </c>
      <c r="I22" s="30"/>
      <c r="J22" s="62">
        <f>SUM(J10:J21)</f>
        <v>2893109</v>
      </c>
      <c r="K22" s="46"/>
      <c r="L22" s="62">
        <f>SUM(L10:L21)</f>
        <v>3881832</v>
      </c>
      <c r="N22" s="59"/>
    </row>
    <row r="23" spans="1:14" ht="9.9499999999999993" customHeight="1">
      <c r="A23" s="53"/>
      <c r="B23" s="53"/>
      <c r="C23" s="53"/>
      <c r="D23" s="2"/>
      <c r="E23" s="2"/>
      <c r="F23" s="2"/>
      <c r="G23" s="2"/>
      <c r="H23" s="2"/>
      <c r="I23" s="2"/>
      <c r="J23" s="54"/>
      <c r="K23" s="54"/>
      <c r="L23" s="54"/>
      <c r="N23" s="59"/>
    </row>
    <row r="24" spans="1:14" ht="22.5" customHeight="1">
      <c r="A24" s="58" t="s">
        <v>15</v>
      </c>
      <c r="F24" s="21"/>
      <c r="G24" s="21"/>
      <c r="H24" s="21"/>
      <c r="I24" s="21"/>
      <c r="J24" s="21"/>
      <c r="K24" s="21"/>
      <c r="L24" s="21"/>
      <c r="N24" s="59"/>
    </row>
    <row r="25" spans="1:14" ht="22.5" customHeight="1">
      <c r="A25" s="52" t="s">
        <v>138</v>
      </c>
      <c r="B25" s="63"/>
      <c r="D25" s="3">
        <v>10</v>
      </c>
      <c r="F25" s="21">
        <v>3238985</v>
      </c>
      <c r="G25" s="46"/>
      <c r="H25" s="21">
        <v>4032525</v>
      </c>
      <c r="I25" s="21"/>
      <c r="J25" s="21">
        <v>2279919</v>
      </c>
      <c r="K25" s="46"/>
      <c r="L25" s="21">
        <v>2584605</v>
      </c>
      <c r="N25" s="59"/>
    </row>
    <row r="26" spans="1:14" ht="22.5" customHeight="1">
      <c r="A26" s="52" t="s">
        <v>17</v>
      </c>
      <c r="D26" s="3">
        <v>4</v>
      </c>
      <c r="F26" s="21">
        <v>11030920</v>
      </c>
      <c r="G26" s="46"/>
      <c r="H26" s="21">
        <v>10972942</v>
      </c>
      <c r="I26" s="21"/>
      <c r="J26" s="21">
        <v>6431742</v>
      </c>
      <c r="K26" s="46"/>
      <c r="L26" s="21">
        <v>6431742</v>
      </c>
      <c r="N26" s="59"/>
    </row>
    <row r="27" spans="1:14" ht="22.5" customHeight="1">
      <c r="A27" s="52" t="s">
        <v>16</v>
      </c>
      <c r="D27" s="3">
        <v>5</v>
      </c>
      <c r="F27" s="21">
        <v>0</v>
      </c>
      <c r="G27" s="46"/>
      <c r="H27" s="21">
        <v>0</v>
      </c>
      <c r="I27" s="21"/>
      <c r="J27" s="21">
        <v>89431334</v>
      </c>
      <c r="K27" s="21"/>
      <c r="L27" s="21">
        <v>89383334</v>
      </c>
      <c r="N27" s="59"/>
    </row>
    <row r="28" spans="1:14" ht="22.5" customHeight="1">
      <c r="A28" s="52" t="s">
        <v>87</v>
      </c>
      <c r="D28" s="3">
        <v>4</v>
      </c>
      <c r="F28" s="21">
        <v>54882838</v>
      </c>
      <c r="G28" s="46"/>
      <c r="H28" s="21">
        <v>50391979</v>
      </c>
      <c r="I28" s="21"/>
      <c r="J28" s="21">
        <v>7139564</v>
      </c>
      <c r="K28" s="46"/>
      <c r="L28" s="21">
        <v>6549295</v>
      </c>
      <c r="N28" s="59"/>
    </row>
    <row r="29" spans="1:14" ht="22.5" customHeight="1">
      <c r="A29" s="52" t="s">
        <v>96</v>
      </c>
      <c r="D29" s="3">
        <v>2</v>
      </c>
      <c r="F29" s="21">
        <v>179612</v>
      </c>
      <c r="G29" s="46"/>
      <c r="H29" s="21">
        <v>118108</v>
      </c>
      <c r="I29" s="21"/>
      <c r="J29" s="21">
        <v>365194</v>
      </c>
      <c r="K29" s="46"/>
      <c r="L29" s="21">
        <v>211868</v>
      </c>
      <c r="N29" s="59"/>
    </row>
    <row r="30" spans="1:14" ht="22.5" customHeight="1">
      <c r="A30" s="52" t="s">
        <v>153</v>
      </c>
      <c r="D30" s="3">
        <v>10</v>
      </c>
      <c r="F30" s="21">
        <v>1535914</v>
      </c>
      <c r="G30" s="46"/>
      <c r="H30" s="21">
        <v>1405440</v>
      </c>
      <c r="I30" s="21"/>
      <c r="J30" s="21">
        <v>0</v>
      </c>
      <c r="K30" s="46"/>
      <c r="L30" s="21">
        <v>0</v>
      </c>
      <c r="N30" s="59"/>
    </row>
    <row r="31" spans="1:14" ht="22.5" customHeight="1">
      <c r="A31" s="52" t="s">
        <v>11</v>
      </c>
      <c r="D31" s="3">
        <v>2</v>
      </c>
      <c r="F31" s="21">
        <v>1011725</v>
      </c>
      <c r="G31" s="46"/>
      <c r="H31" s="21">
        <v>770634</v>
      </c>
      <c r="I31" s="21"/>
      <c r="J31" s="21">
        <v>4367901</v>
      </c>
      <c r="K31" s="46"/>
      <c r="L31" s="21">
        <v>3854449</v>
      </c>
      <c r="N31" s="59"/>
    </row>
    <row r="32" spans="1:14" ht="22.5" customHeight="1">
      <c r="A32" s="52" t="s">
        <v>164</v>
      </c>
      <c r="D32" s="3">
        <v>10</v>
      </c>
      <c r="F32" s="21">
        <v>4725633</v>
      </c>
      <c r="G32" s="46"/>
      <c r="H32" s="21">
        <v>4467776</v>
      </c>
      <c r="I32" s="21"/>
      <c r="J32" s="21">
        <v>0</v>
      </c>
      <c r="K32" s="46"/>
      <c r="L32" s="21">
        <v>0</v>
      </c>
      <c r="N32" s="59"/>
    </row>
    <row r="33" spans="1:14" ht="22.5" customHeight="1">
      <c r="A33" s="52" t="s">
        <v>172</v>
      </c>
      <c r="F33" s="21">
        <v>132599</v>
      </c>
      <c r="G33" s="46"/>
      <c r="H33" s="21">
        <v>127980</v>
      </c>
      <c r="I33" s="21"/>
      <c r="J33" s="21">
        <v>0</v>
      </c>
      <c r="K33" s="46"/>
      <c r="L33" s="21">
        <v>0</v>
      </c>
      <c r="N33" s="59"/>
    </row>
    <row r="34" spans="1:14" ht="22.5" customHeight="1">
      <c r="A34" s="52" t="s">
        <v>19</v>
      </c>
      <c r="F34" s="21">
        <v>351149</v>
      </c>
      <c r="G34" s="46"/>
      <c r="H34" s="21">
        <v>355767</v>
      </c>
      <c r="I34" s="21"/>
      <c r="J34" s="21">
        <v>305390</v>
      </c>
      <c r="K34" s="46"/>
      <c r="L34" s="21">
        <v>305390</v>
      </c>
      <c r="N34" s="59"/>
    </row>
    <row r="35" spans="1:14" ht="22.5" customHeight="1">
      <c r="A35" s="52" t="s">
        <v>18</v>
      </c>
      <c r="D35" s="3">
        <v>6</v>
      </c>
      <c r="F35" s="21">
        <v>52423711</v>
      </c>
      <c r="G35" s="46"/>
      <c r="H35" s="21">
        <v>52337820</v>
      </c>
      <c r="I35" s="21"/>
      <c r="J35" s="21">
        <v>478930</v>
      </c>
      <c r="K35" s="46"/>
      <c r="L35" s="21">
        <v>490225</v>
      </c>
      <c r="N35" s="59"/>
    </row>
    <row r="36" spans="1:14" ht="22.5" customHeight="1">
      <c r="A36" s="52" t="s">
        <v>139</v>
      </c>
      <c r="F36" s="21">
        <v>3700071</v>
      </c>
      <c r="G36" s="46"/>
      <c r="H36" s="21">
        <v>3775386</v>
      </c>
      <c r="I36" s="21"/>
      <c r="J36" s="21">
        <v>24232</v>
      </c>
      <c r="K36" s="46"/>
      <c r="L36" s="21">
        <v>23422</v>
      </c>
      <c r="N36" s="59"/>
    </row>
    <row r="37" spans="1:14" ht="22.5" customHeight="1">
      <c r="A37" s="52" t="s">
        <v>20</v>
      </c>
      <c r="F37" s="21">
        <v>10514429</v>
      </c>
      <c r="G37" s="46"/>
      <c r="H37" s="21">
        <v>9940394</v>
      </c>
      <c r="I37" s="21"/>
      <c r="J37" s="21">
        <v>0</v>
      </c>
      <c r="K37" s="46"/>
      <c r="L37" s="21">
        <v>0</v>
      </c>
      <c r="N37" s="59"/>
    </row>
    <row r="38" spans="1:14" ht="22.5" customHeight="1">
      <c r="A38" s="52" t="s">
        <v>239</v>
      </c>
      <c r="F38" s="21">
        <v>9445153</v>
      </c>
      <c r="G38" s="46"/>
      <c r="H38" s="21">
        <v>9574909</v>
      </c>
      <c r="I38" s="21"/>
      <c r="J38" s="21">
        <v>152</v>
      </c>
      <c r="K38" s="46"/>
      <c r="L38" s="21">
        <v>157</v>
      </c>
      <c r="N38" s="59"/>
    </row>
    <row r="39" spans="1:14" ht="22.5" customHeight="1">
      <c r="A39" s="52" t="s">
        <v>184</v>
      </c>
      <c r="F39" s="26">
        <v>23226009</v>
      </c>
      <c r="G39" s="21"/>
      <c r="H39" s="26">
        <v>23690813</v>
      </c>
      <c r="I39" s="21"/>
      <c r="J39" s="21">
        <v>0</v>
      </c>
      <c r="K39" s="21"/>
      <c r="L39" s="21">
        <v>0</v>
      </c>
      <c r="N39" s="59"/>
    </row>
    <row r="40" spans="1:14" ht="22.5" customHeight="1">
      <c r="A40" s="52" t="s">
        <v>21</v>
      </c>
      <c r="F40" s="21">
        <v>2053516</v>
      </c>
      <c r="G40" s="46"/>
      <c r="H40" s="21">
        <v>2131645</v>
      </c>
      <c r="I40" s="21"/>
      <c r="J40" s="21">
        <v>4892</v>
      </c>
      <c r="K40" s="46"/>
      <c r="L40" s="21">
        <v>4530</v>
      </c>
      <c r="N40" s="59"/>
    </row>
    <row r="41" spans="1:14" ht="22.5" customHeight="1">
      <c r="A41" s="53" t="s">
        <v>22</v>
      </c>
      <c r="F41" s="62">
        <f>SUM(F25:F40)</f>
        <v>178452264</v>
      </c>
      <c r="G41" s="46"/>
      <c r="H41" s="62">
        <f>SUM(H25:H40)</f>
        <v>174094118</v>
      </c>
      <c r="I41" s="30"/>
      <c r="J41" s="62">
        <f>SUM(J25:J40)</f>
        <v>110829250</v>
      </c>
      <c r="K41" s="46"/>
      <c r="L41" s="62">
        <f>SUM(L25:L40)</f>
        <v>109839017</v>
      </c>
      <c r="N41" s="59"/>
    </row>
    <row r="42" spans="1:14" ht="9.9499999999999993" customHeight="1">
      <c r="A42" s="53"/>
      <c r="B42" s="53"/>
      <c r="C42" s="53"/>
      <c r="D42" s="2"/>
      <c r="E42" s="2"/>
      <c r="F42" s="2"/>
      <c r="G42" s="2"/>
      <c r="H42" s="2"/>
      <c r="I42" s="2"/>
      <c r="J42" s="54"/>
      <c r="K42" s="54"/>
      <c r="L42" s="54"/>
      <c r="N42" s="59"/>
    </row>
    <row r="43" spans="1:14" ht="22.5" customHeight="1" thickBot="1">
      <c r="A43" s="53" t="s">
        <v>23</v>
      </c>
      <c r="F43" s="34">
        <f>F22+F41</f>
        <v>233227961</v>
      </c>
      <c r="G43" s="47"/>
      <c r="H43" s="34">
        <f>H22+H41</f>
        <v>229578281</v>
      </c>
      <c r="I43" s="30"/>
      <c r="J43" s="34">
        <f>J22+J41</f>
        <v>113722359</v>
      </c>
      <c r="K43" s="46"/>
      <c r="L43" s="34">
        <f>L22+L41</f>
        <v>113720849</v>
      </c>
      <c r="N43" s="59"/>
    </row>
    <row r="44" spans="1:14" ht="9.9499999999999993" customHeight="1" thickTop="1">
      <c r="A44" s="53"/>
      <c r="B44" s="53"/>
      <c r="C44" s="53"/>
      <c r="D44" s="2"/>
      <c r="E44" s="2"/>
      <c r="F44" s="2"/>
      <c r="G44" s="2"/>
      <c r="H44" s="2"/>
      <c r="I44" s="2"/>
      <c r="J44" s="54"/>
      <c r="K44" s="54"/>
      <c r="L44" s="54"/>
      <c r="N44" s="59"/>
    </row>
    <row r="45" spans="1:14" ht="22.5" customHeight="1">
      <c r="A45" s="166" t="s">
        <v>137</v>
      </c>
      <c r="B45" s="166"/>
      <c r="C45" s="166"/>
      <c r="D45" s="166"/>
      <c r="E45" s="166"/>
      <c r="F45" s="166"/>
      <c r="G45" s="166"/>
      <c r="H45" s="166"/>
      <c r="I45" s="166"/>
      <c r="J45" s="166"/>
      <c r="K45" s="166"/>
      <c r="L45" s="166"/>
      <c r="N45" s="59"/>
    </row>
    <row r="46" spans="1:14" ht="22.5" customHeight="1">
      <c r="A46" s="166" t="s">
        <v>0</v>
      </c>
      <c r="B46" s="166"/>
      <c r="C46" s="166"/>
      <c r="D46" s="166"/>
      <c r="E46" s="166"/>
      <c r="F46" s="166"/>
      <c r="G46" s="166"/>
      <c r="H46" s="166"/>
      <c r="I46" s="166"/>
      <c r="J46" s="166"/>
      <c r="K46" s="166"/>
      <c r="L46" s="166"/>
      <c r="N46" s="59"/>
    </row>
    <row r="47" spans="1:14" ht="9.9499999999999993" customHeight="1">
      <c r="A47" s="53"/>
      <c r="B47" s="53"/>
      <c r="C47" s="53"/>
      <c r="D47" s="2"/>
      <c r="E47" s="2"/>
      <c r="F47" s="2"/>
      <c r="G47" s="2"/>
      <c r="H47" s="2"/>
      <c r="I47" s="2"/>
      <c r="J47" s="54"/>
      <c r="K47" s="54"/>
      <c r="L47" s="54"/>
      <c r="N47" s="59"/>
    </row>
    <row r="48" spans="1:14" ht="22.5" customHeight="1">
      <c r="D48" s="1"/>
      <c r="E48" s="1"/>
      <c r="F48" s="167" t="s">
        <v>1</v>
      </c>
      <c r="G48" s="167"/>
      <c r="H48" s="167"/>
      <c r="I48" s="167"/>
      <c r="J48" s="167" t="s">
        <v>2</v>
      </c>
      <c r="K48" s="167"/>
      <c r="L48" s="167"/>
      <c r="N48" s="59"/>
    </row>
    <row r="49" spans="1:16" ht="22.5" customHeight="1">
      <c r="D49" s="1"/>
      <c r="E49" s="1"/>
      <c r="F49" s="55" t="s">
        <v>197</v>
      </c>
      <c r="G49" s="55"/>
      <c r="H49" s="55" t="s">
        <v>3</v>
      </c>
      <c r="I49" s="55"/>
      <c r="J49" s="55" t="s">
        <v>197</v>
      </c>
      <c r="K49" s="55"/>
      <c r="L49" s="55" t="s">
        <v>3</v>
      </c>
      <c r="N49" s="59"/>
    </row>
    <row r="50" spans="1:16" ht="22.5" customHeight="1">
      <c r="A50" s="64" t="s">
        <v>24</v>
      </c>
      <c r="B50" s="5"/>
      <c r="C50" s="5"/>
      <c r="D50" s="3" t="s">
        <v>5</v>
      </c>
      <c r="E50" s="1"/>
      <c r="F50" s="56" t="s">
        <v>238</v>
      </c>
      <c r="G50" s="57"/>
      <c r="H50" s="56" t="s">
        <v>182</v>
      </c>
      <c r="I50" s="56"/>
      <c r="J50" s="56" t="s">
        <v>238</v>
      </c>
      <c r="K50" s="57"/>
      <c r="L50" s="56" t="s">
        <v>182</v>
      </c>
      <c r="N50" s="59"/>
    </row>
    <row r="51" spans="1:16" ht="22.5" customHeight="1">
      <c r="F51" s="56" t="s">
        <v>119</v>
      </c>
      <c r="G51" s="57"/>
      <c r="H51" s="56"/>
      <c r="I51" s="56"/>
      <c r="J51" s="56" t="s">
        <v>119</v>
      </c>
      <c r="K51" s="57"/>
      <c r="L51" s="56"/>
      <c r="N51" s="59"/>
    </row>
    <row r="52" spans="1:16" ht="22.5" customHeight="1">
      <c r="A52" s="64"/>
      <c r="B52" s="5"/>
      <c r="C52" s="5"/>
      <c r="F52" s="165" t="s">
        <v>88</v>
      </c>
      <c r="G52" s="165"/>
      <c r="H52" s="165"/>
      <c r="I52" s="165"/>
      <c r="J52" s="165"/>
      <c r="K52" s="165"/>
      <c r="L52" s="165"/>
      <c r="N52" s="59"/>
    </row>
    <row r="53" spans="1:16" ht="22.5" customHeight="1">
      <c r="A53" s="58" t="s">
        <v>25</v>
      </c>
      <c r="F53" s="59"/>
      <c r="G53" s="59"/>
      <c r="H53" s="59"/>
      <c r="I53" s="59"/>
      <c r="J53" s="59"/>
      <c r="K53" s="59"/>
      <c r="L53" s="59"/>
      <c r="N53" s="59"/>
    </row>
    <row r="54" spans="1:16" ht="22.5" customHeight="1">
      <c r="A54" s="4" t="s">
        <v>26</v>
      </c>
      <c r="D54" s="3">
        <v>7</v>
      </c>
      <c r="F54" s="59">
        <v>12202367</v>
      </c>
      <c r="G54" s="59"/>
      <c r="H54" s="59">
        <v>8684887</v>
      </c>
      <c r="I54" s="59"/>
      <c r="J54" s="59">
        <v>1580000</v>
      </c>
      <c r="K54" s="59"/>
      <c r="L54" s="59">
        <v>0</v>
      </c>
      <c r="N54" s="59"/>
    </row>
    <row r="55" spans="1:16" ht="22.5" customHeight="1">
      <c r="A55" s="4" t="s">
        <v>165</v>
      </c>
      <c r="D55" s="3" t="s">
        <v>188</v>
      </c>
      <c r="F55" s="59">
        <v>392700</v>
      </c>
      <c r="G55" s="59"/>
      <c r="H55" s="59">
        <v>0</v>
      </c>
      <c r="I55" s="59"/>
      <c r="J55" s="59">
        <v>6317700</v>
      </c>
      <c r="K55" s="59"/>
      <c r="L55" s="59">
        <v>5090000</v>
      </c>
      <c r="N55" s="59"/>
    </row>
    <row r="56" spans="1:16" ht="22.5" customHeight="1">
      <c r="A56" s="52" t="s">
        <v>195</v>
      </c>
      <c r="F56" s="59">
        <v>6603919</v>
      </c>
      <c r="G56" s="46"/>
      <c r="H56" s="59">
        <v>11577103</v>
      </c>
      <c r="I56" s="21"/>
      <c r="J56" s="21">
        <v>339525</v>
      </c>
      <c r="K56" s="21"/>
      <c r="L56" s="21">
        <v>386854</v>
      </c>
      <c r="N56" s="59"/>
    </row>
    <row r="57" spans="1:16" ht="22.5" customHeight="1">
      <c r="A57" s="60" t="s">
        <v>154</v>
      </c>
      <c r="B57" s="60"/>
      <c r="C57" s="60"/>
      <c r="D57" s="3">
        <v>10</v>
      </c>
      <c r="F57" s="21">
        <v>291891</v>
      </c>
      <c r="G57" s="46"/>
      <c r="H57" s="21">
        <v>656596</v>
      </c>
      <c r="I57" s="21"/>
      <c r="J57" s="21">
        <v>0</v>
      </c>
      <c r="K57" s="21"/>
      <c r="L57" s="21">
        <v>0</v>
      </c>
      <c r="N57" s="59"/>
      <c r="P57" s="156"/>
    </row>
    <row r="58" spans="1:16" ht="22.5" customHeight="1">
      <c r="A58" s="52" t="s">
        <v>128</v>
      </c>
      <c r="C58" s="60"/>
      <c r="F58" s="21"/>
      <c r="G58" s="46"/>
      <c r="H58" s="21"/>
      <c r="I58" s="21"/>
      <c r="J58" s="21"/>
      <c r="K58" s="21"/>
      <c r="L58" s="21"/>
      <c r="N58" s="59"/>
    </row>
    <row r="59" spans="1:16" ht="22.5" customHeight="1">
      <c r="B59" s="52" t="s">
        <v>98</v>
      </c>
      <c r="D59" s="3" t="s">
        <v>240</v>
      </c>
      <c r="F59" s="21">
        <v>24118562</v>
      </c>
      <c r="G59" s="46"/>
      <c r="H59" s="21">
        <v>6579961</v>
      </c>
      <c r="I59" s="21"/>
      <c r="J59" s="21">
        <v>21492252</v>
      </c>
      <c r="K59" s="21"/>
      <c r="L59" s="21">
        <v>0</v>
      </c>
      <c r="N59" s="59"/>
    </row>
    <row r="60" spans="1:16" ht="22.5" customHeight="1">
      <c r="A60" s="52" t="s">
        <v>173</v>
      </c>
      <c r="D60" s="3" t="s">
        <v>240</v>
      </c>
      <c r="F60" s="21">
        <v>999953</v>
      </c>
      <c r="G60" s="46"/>
      <c r="H60" s="21">
        <v>999575</v>
      </c>
      <c r="I60" s="21"/>
      <c r="J60" s="21">
        <v>999953</v>
      </c>
      <c r="K60" s="21"/>
      <c r="L60" s="21">
        <v>999575</v>
      </c>
      <c r="N60" s="59"/>
    </row>
    <row r="61" spans="1:16" ht="22.5" customHeight="1">
      <c r="A61" s="52" t="s">
        <v>141</v>
      </c>
      <c r="B61" s="63"/>
      <c r="F61" s="21">
        <v>137326</v>
      </c>
      <c r="H61" s="21">
        <v>171563</v>
      </c>
      <c r="I61" s="21"/>
      <c r="J61" s="21">
        <v>11492</v>
      </c>
      <c r="K61" s="21"/>
      <c r="L61" s="21">
        <v>14029</v>
      </c>
      <c r="N61" s="59"/>
    </row>
    <row r="62" spans="1:16" ht="22.5" customHeight="1">
      <c r="A62" s="52" t="s">
        <v>140</v>
      </c>
      <c r="F62" s="21">
        <v>177405</v>
      </c>
      <c r="G62" s="46"/>
      <c r="H62" s="21">
        <v>21556</v>
      </c>
      <c r="I62" s="21"/>
      <c r="J62" s="21">
        <v>0</v>
      </c>
      <c r="K62" s="21"/>
      <c r="L62" s="21">
        <v>0</v>
      </c>
      <c r="N62" s="59"/>
    </row>
    <row r="63" spans="1:16" ht="22.5" customHeight="1">
      <c r="A63" s="60" t="s">
        <v>28</v>
      </c>
      <c r="B63" s="60"/>
      <c r="C63" s="60"/>
      <c r="F63" s="21">
        <v>188026</v>
      </c>
      <c r="G63" s="46"/>
      <c r="H63" s="21">
        <v>482064</v>
      </c>
      <c r="I63" s="21"/>
      <c r="J63" s="21">
        <v>84800</v>
      </c>
      <c r="K63" s="46"/>
      <c r="L63" s="21">
        <v>22276</v>
      </c>
      <c r="N63" s="59"/>
    </row>
    <row r="64" spans="1:16" ht="22.5" customHeight="1">
      <c r="A64" s="53" t="s">
        <v>29</v>
      </c>
      <c r="F64" s="62">
        <f>SUM(F54:F63)</f>
        <v>45112149</v>
      </c>
      <c r="G64" s="46"/>
      <c r="H64" s="62">
        <f>SUM(H54:H63)</f>
        <v>29173305</v>
      </c>
      <c r="I64" s="30"/>
      <c r="J64" s="62">
        <f>SUM(J54:J63)</f>
        <v>30825722</v>
      </c>
      <c r="K64" s="46"/>
      <c r="L64" s="62">
        <f>SUM(L54:L63)</f>
        <v>6512734</v>
      </c>
      <c r="N64" s="59"/>
    </row>
    <row r="65" spans="1:15" ht="9.9499999999999993" customHeight="1">
      <c r="A65" s="53"/>
      <c r="B65" s="53"/>
      <c r="C65" s="53"/>
      <c r="D65" s="2"/>
      <c r="E65" s="2"/>
      <c r="F65" s="2"/>
      <c r="G65" s="2"/>
      <c r="H65" s="2"/>
      <c r="I65" s="2"/>
      <c r="J65" s="54"/>
      <c r="K65" s="54"/>
      <c r="L65" s="54"/>
      <c r="N65" s="59"/>
    </row>
    <row r="66" spans="1:15" ht="22.5" customHeight="1">
      <c r="A66" s="58" t="s">
        <v>30</v>
      </c>
      <c r="D66" s="52"/>
      <c r="F66" s="21"/>
      <c r="G66" s="21"/>
      <c r="H66" s="21"/>
      <c r="I66" s="21"/>
      <c r="J66" s="21"/>
      <c r="K66" s="21"/>
      <c r="L66" s="21"/>
      <c r="N66" s="59"/>
    </row>
    <row r="67" spans="1:15" ht="22.5" customHeight="1">
      <c r="A67" s="60" t="s">
        <v>27</v>
      </c>
      <c r="B67" s="60"/>
      <c r="C67" s="60"/>
      <c r="D67" s="3" t="s">
        <v>240</v>
      </c>
      <c r="F67" s="21">
        <v>36868563</v>
      </c>
      <c r="G67" s="46"/>
      <c r="H67" s="21">
        <v>55080165</v>
      </c>
      <c r="I67" s="21"/>
      <c r="J67" s="21">
        <v>0</v>
      </c>
      <c r="K67" s="21"/>
      <c r="L67" s="21">
        <v>21484188</v>
      </c>
      <c r="N67" s="59"/>
    </row>
    <row r="68" spans="1:15" ht="22.5" customHeight="1">
      <c r="A68" s="60" t="s">
        <v>185</v>
      </c>
      <c r="B68" s="60"/>
      <c r="C68" s="60"/>
      <c r="D68" s="3" t="s">
        <v>240</v>
      </c>
      <c r="F68" s="21">
        <v>320000</v>
      </c>
      <c r="G68" s="46"/>
      <c r="H68" s="21">
        <v>346959</v>
      </c>
      <c r="I68" s="21"/>
      <c r="J68" s="21">
        <v>0</v>
      </c>
      <c r="K68" s="21"/>
      <c r="L68" s="21">
        <v>0</v>
      </c>
      <c r="N68" s="59"/>
    </row>
    <row r="69" spans="1:15" ht="22.5" customHeight="1">
      <c r="A69" s="52" t="s">
        <v>168</v>
      </c>
      <c r="F69" s="21">
        <v>3183623</v>
      </c>
      <c r="G69" s="46"/>
      <c r="H69" s="21">
        <v>3192980</v>
      </c>
      <c r="I69" s="21"/>
      <c r="J69" s="21">
        <v>13485</v>
      </c>
      <c r="K69" s="21"/>
      <c r="L69" s="21">
        <v>10636</v>
      </c>
      <c r="N69" s="59"/>
    </row>
    <row r="70" spans="1:15" ht="22.5" customHeight="1">
      <c r="A70" s="4" t="s">
        <v>154</v>
      </c>
      <c r="B70" s="60"/>
      <c r="C70" s="60"/>
      <c r="D70" s="3">
        <v>10</v>
      </c>
      <c r="F70" s="21">
        <v>3035308</v>
      </c>
      <c r="G70" s="46"/>
      <c r="H70" s="21">
        <v>3075157</v>
      </c>
      <c r="I70" s="21"/>
      <c r="J70" s="21">
        <v>0</v>
      </c>
      <c r="K70" s="21"/>
      <c r="L70" s="21">
        <v>0</v>
      </c>
      <c r="N70" s="59"/>
      <c r="O70" s="156"/>
    </row>
    <row r="71" spans="1:15" ht="22.5" customHeight="1">
      <c r="A71" s="52" t="s">
        <v>31</v>
      </c>
      <c r="D71" s="3" t="s">
        <v>240</v>
      </c>
      <c r="F71" s="21">
        <v>24265749</v>
      </c>
      <c r="G71" s="46"/>
      <c r="H71" s="21">
        <v>23919048</v>
      </c>
      <c r="I71" s="21"/>
      <c r="J71" s="21">
        <v>6992751</v>
      </c>
      <c r="K71" s="21"/>
      <c r="L71" s="21">
        <v>6991871</v>
      </c>
      <c r="N71" s="59"/>
    </row>
    <row r="72" spans="1:15" ht="22.5" customHeight="1">
      <c r="A72" s="4" t="s">
        <v>32</v>
      </c>
      <c r="F72" s="21">
        <v>5289450</v>
      </c>
      <c r="G72" s="46"/>
      <c r="H72" s="21">
        <v>5607300</v>
      </c>
      <c r="I72" s="21"/>
      <c r="J72" s="21">
        <v>11084</v>
      </c>
      <c r="K72" s="21"/>
      <c r="L72" s="21">
        <v>77066</v>
      </c>
      <c r="N72" s="59"/>
    </row>
    <row r="73" spans="1:15" ht="22.5" customHeight="1">
      <c r="A73" s="4" t="s">
        <v>111</v>
      </c>
      <c r="F73" s="21">
        <v>317985</v>
      </c>
      <c r="G73" s="46"/>
      <c r="H73" s="21">
        <v>293028</v>
      </c>
      <c r="I73" s="21"/>
      <c r="J73" s="21">
        <v>208660</v>
      </c>
      <c r="K73" s="46"/>
      <c r="L73" s="21">
        <v>193538</v>
      </c>
      <c r="N73" s="59"/>
    </row>
    <row r="74" spans="1:15" ht="22.5" customHeight="1">
      <c r="A74" s="52" t="s">
        <v>97</v>
      </c>
      <c r="F74" s="21">
        <v>1442279</v>
      </c>
      <c r="G74" s="46"/>
      <c r="H74" s="21">
        <v>1388775</v>
      </c>
      <c r="I74" s="21"/>
      <c r="J74" s="21">
        <v>0</v>
      </c>
      <c r="K74" s="46"/>
      <c r="L74" s="21">
        <v>0</v>
      </c>
      <c r="N74" s="59"/>
    </row>
    <row r="75" spans="1:15" ht="22.5" customHeight="1">
      <c r="A75" s="52" t="s">
        <v>146</v>
      </c>
      <c r="F75" s="21">
        <v>111713</v>
      </c>
      <c r="G75" s="46"/>
      <c r="H75" s="21">
        <v>98295</v>
      </c>
      <c r="I75" s="21"/>
      <c r="J75" s="21">
        <v>0</v>
      </c>
      <c r="K75" s="21"/>
      <c r="L75" s="21">
        <v>0</v>
      </c>
      <c r="N75" s="59"/>
    </row>
    <row r="76" spans="1:15" ht="22.5" customHeight="1">
      <c r="A76" s="53" t="s">
        <v>33</v>
      </c>
      <c r="B76" s="53"/>
      <c r="F76" s="62">
        <f>SUM(F67:F75)</f>
        <v>74834670</v>
      </c>
      <c r="G76" s="48"/>
      <c r="H76" s="62">
        <f>SUM(H67:H75)</f>
        <v>93001707</v>
      </c>
      <c r="I76" s="30"/>
      <c r="J76" s="62">
        <f>SUM(J67:J75)</f>
        <v>7225980</v>
      </c>
      <c r="K76" s="22"/>
      <c r="L76" s="62">
        <f>SUM(L67:L75)</f>
        <v>28757299</v>
      </c>
      <c r="N76" s="59"/>
    </row>
    <row r="77" spans="1:15" ht="9.9499999999999993" customHeight="1">
      <c r="A77" s="53"/>
      <c r="B77" s="53"/>
      <c r="C77" s="53"/>
      <c r="D77" s="2"/>
      <c r="E77" s="2"/>
      <c r="F77" s="2"/>
      <c r="G77" s="2"/>
      <c r="H77" s="2"/>
      <c r="I77" s="2"/>
      <c r="J77" s="54"/>
      <c r="K77" s="54"/>
      <c r="L77" s="54"/>
      <c r="N77" s="59"/>
    </row>
    <row r="78" spans="1:15" ht="22.5" customHeight="1">
      <c r="A78" s="53" t="s">
        <v>34</v>
      </c>
      <c r="B78" s="53"/>
      <c r="C78" s="53"/>
      <c r="F78" s="37">
        <f>F64+F76</f>
        <v>119946819</v>
      </c>
      <c r="G78" s="48"/>
      <c r="H78" s="37">
        <f>H64+H76</f>
        <v>122175012</v>
      </c>
      <c r="I78" s="30"/>
      <c r="J78" s="37">
        <f>J64+J76</f>
        <v>38051702</v>
      </c>
      <c r="K78" s="22"/>
      <c r="L78" s="37">
        <f>L64+L76</f>
        <v>35270033</v>
      </c>
      <c r="N78" s="59"/>
    </row>
    <row r="79" spans="1:15" ht="9.9499999999999993" customHeight="1">
      <c r="A79" s="53"/>
      <c r="B79" s="53"/>
      <c r="C79" s="53"/>
      <c r="D79" s="2"/>
      <c r="E79" s="2"/>
      <c r="F79" s="2"/>
      <c r="G79" s="2"/>
      <c r="H79" s="2"/>
      <c r="I79" s="2"/>
      <c r="J79" s="54"/>
      <c r="K79" s="54"/>
      <c r="L79" s="54"/>
      <c r="N79" s="59"/>
    </row>
    <row r="80" spans="1:15" ht="22.5" customHeight="1">
      <c r="A80" s="166" t="s">
        <v>137</v>
      </c>
      <c r="B80" s="166"/>
      <c r="C80" s="166"/>
      <c r="D80" s="166"/>
      <c r="E80" s="166"/>
      <c r="F80" s="166"/>
      <c r="G80" s="166"/>
      <c r="H80" s="166"/>
      <c r="I80" s="166"/>
      <c r="J80" s="166"/>
      <c r="K80" s="166"/>
      <c r="L80" s="166"/>
      <c r="N80" s="59"/>
    </row>
    <row r="81" spans="1:14" ht="22.5" customHeight="1">
      <c r="A81" s="166" t="s">
        <v>0</v>
      </c>
      <c r="B81" s="166"/>
      <c r="C81" s="166"/>
      <c r="D81" s="166"/>
      <c r="E81" s="166"/>
      <c r="F81" s="166"/>
      <c r="G81" s="166"/>
      <c r="H81" s="166"/>
      <c r="I81" s="166"/>
      <c r="J81" s="166"/>
      <c r="K81" s="166"/>
      <c r="L81" s="166"/>
      <c r="N81" s="59"/>
    </row>
    <row r="82" spans="1:14" ht="9.9499999999999993" customHeight="1">
      <c r="A82" s="53"/>
      <c r="B82" s="53"/>
      <c r="C82" s="53"/>
      <c r="D82" s="2"/>
      <c r="E82" s="2"/>
      <c r="F82" s="2"/>
      <c r="G82" s="2"/>
      <c r="H82" s="2"/>
      <c r="I82" s="2"/>
      <c r="J82" s="54"/>
      <c r="K82" s="54"/>
      <c r="L82" s="54"/>
      <c r="N82" s="59"/>
    </row>
    <row r="83" spans="1:14" ht="22.5" customHeight="1">
      <c r="D83" s="1"/>
      <c r="E83" s="1"/>
      <c r="F83" s="167" t="s">
        <v>1</v>
      </c>
      <c r="G83" s="167"/>
      <c r="H83" s="167"/>
      <c r="I83" s="167"/>
      <c r="J83" s="167" t="s">
        <v>2</v>
      </c>
      <c r="K83" s="167"/>
      <c r="L83" s="167"/>
      <c r="N83" s="59"/>
    </row>
    <row r="84" spans="1:14" ht="22.5" customHeight="1">
      <c r="D84" s="1"/>
      <c r="E84" s="1"/>
      <c r="F84" s="55" t="s">
        <v>197</v>
      </c>
      <c r="G84" s="55"/>
      <c r="H84" s="55" t="s">
        <v>3</v>
      </c>
      <c r="I84" s="55"/>
      <c r="J84" s="55" t="s">
        <v>197</v>
      </c>
      <c r="K84" s="55"/>
      <c r="L84" s="55" t="s">
        <v>3</v>
      </c>
      <c r="N84" s="59"/>
    </row>
    <row r="85" spans="1:14" ht="22.5" customHeight="1">
      <c r="A85" s="64" t="s">
        <v>24</v>
      </c>
      <c r="B85" s="5"/>
      <c r="C85" s="5"/>
      <c r="E85" s="1"/>
      <c r="F85" s="56" t="s">
        <v>238</v>
      </c>
      <c r="G85" s="57"/>
      <c r="H85" s="56" t="s">
        <v>182</v>
      </c>
      <c r="I85" s="56"/>
      <c r="J85" s="56" t="s">
        <v>238</v>
      </c>
      <c r="K85" s="57"/>
      <c r="L85" s="56" t="s">
        <v>182</v>
      </c>
      <c r="N85" s="59"/>
    </row>
    <row r="86" spans="1:14" ht="22.5" customHeight="1">
      <c r="F86" s="56" t="s">
        <v>119</v>
      </c>
      <c r="G86" s="57"/>
      <c r="H86" s="56"/>
      <c r="I86" s="56"/>
      <c r="J86" s="56" t="s">
        <v>119</v>
      </c>
      <c r="K86" s="57"/>
      <c r="L86" s="56"/>
      <c r="N86" s="59"/>
    </row>
    <row r="87" spans="1:14" ht="22.5" customHeight="1">
      <c r="A87" s="64"/>
      <c r="B87" s="5"/>
      <c r="C87" s="5"/>
      <c r="F87" s="165" t="s">
        <v>88</v>
      </c>
      <c r="G87" s="165"/>
      <c r="H87" s="165"/>
      <c r="I87" s="165"/>
      <c r="J87" s="165"/>
      <c r="K87" s="165"/>
      <c r="L87" s="165"/>
      <c r="N87" s="59"/>
    </row>
    <row r="88" spans="1:14" ht="22.5" customHeight="1">
      <c r="A88" s="58" t="s">
        <v>35</v>
      </c>
      <c r="F88" s="59"/>
      <c r="G88" s="59"/>
      <c r="H88" s="59"/>
      <c r="I88" s="59"/>
      <c r="J88" s="59"/>
      <c r="K88" s="59"/>
      <c r="L88" s="59"/>
      <c r="N88" s="59"/>
    </row>
    <row r="89" spans="1:14" ht="22.5" customHeight="1">
      <c r="A89" s="52" t="s">
        <v>36</v>
      </c>
      <c r="F89" s="59"/>
      <c r="G89" s="59"/>
      <c r="H89" s="59"/>
      <c r="I89" s="59"/>
      <c r="J89" s="59"/>
      <c r="K89" s="59"/>
      <c r="L89" s="59"/>
      <c r="N89" s="59"/>
    </row>
    <row r="90" spans="1:14" ht="22.5" customHeight="1">
      <c r="B90" s="52" t="s">
        <v>132</v>
      </c>
      <c r="F90" s="59"/>
      <c r="G90" s="59"/>
      <c r="H90" s="59"/>
      <c r="I90" s="59"/>
      <c r="J90" s="59"/>
      <c r="K90" s="59"/>
      <c r="L90" s="59"/>
      <c r="N90" s="59"/>
    </row>
    <row r="91" spans="1:14" ht="22.5" customHeight="1" thickBot="1">
      <c r="B91" s="164" t="s">
        <v>241</v>
      </c>
      <c r="F91" s="33">
        <v>22192308</v>
      </c>
      <c r="G91" s="46"/>
      <c r="H91" s="33">
        <v>22192308</v>
      </c>
      <c r="I91" s="23"/>
      <c r="J91" s="33">
        <v>22192308</v>
      </c>
      <c r="K91" s="21"/>
      <c r="L91" s="33">
        <v>22192308</v>
      </c>
      <c r="N91" s="59"/>
    </row>
    <row r="92" spans="1:14" ht="22.5" customHeight="1" thickTop="1">
      <c r="B92" s="52" t="s">
        <v>133</v>
      </c>
      <c r="F92" s="23"/>
      <c r="G92" s="46"/>
      <c r="H92" s="23"/>
      <c r="I92" s="23"/>
      <c r="J92" s="23"/>
      <c r="K92" s="21"/>
      <c r="L92" s="23"/>
      <c r="N92" s="59"/>
    </row>
    <row r="93" spans="1:14" ht="22.5" customHeight="1">
      <c r="B93" s="164" t="s">
        <v>242</v>
      </c>
      <c r="F93" s="21">
        <v>21750000</v>
      </c>
      <c r="G93" s="46"/>
      <c r="H93" s="21">
        <v>21750000</v>
      </c>
      <c r="I93" s="21"/>
      <c r="J93" s="21">
        <v>21750000</v>
      </c>
      <c r="K93" s="21"/>
      <c r="L93" s="21">
        <v>21750000</v>
      </c>
      <c r="N93" s="59"/>
    </row>
    <row r="94" spans="1:14" ht="22.5" customHeight="1">
      <c r="A94" s="52" t="s">
        <v>37</v>
      </c>
      <c r="F94" s="21">
        <v>19279778</v>
      </c>
      <c r="G94" s="46"/>
      <c r="H94" s="21">
        <v>19279778</v>
      </c>
      <c r="I94" s="21"/>
      <c r="J94" s="21">
        <v>19279778</v>
      </c>
      <c r="K94" s="21"/>
      <c r="L94" s="21">
        <v>19279778</v>
      </c>
      <c r="N94" s="59"/>
    </row>
    <row r="95" spans="1:14" ht="22.5" customHeight="1">
      <c r="A95" s="52" t="s">
        <v>84</v>
      </c>
      <c r="F95" s="21">
        <v>0</v>
      </c>
      <c r="G95" s="46"/>
      <c r="H95" s="21">
        <v>0</v>
      </c>
      <c r="I95" s="21"/>
      <c r="J95" s="21">
        <v>221309</v>
      </c>
      <c r="K95" s="21"/>
      <c r="L95" s="21">
        <v>221309</v>
      </c>
      <c r="N95" s="59"/>
    </row>
    <row r="96" spans="1:14" ht="22.5" customHeight="1">
      <c r="A96" s="52" t="s">
        <v>38</v>
      </c>
      <c r="F96" s="46"/>
      <c r="G96" s="46"/>
      <c r="H96" s="46"/>
      <c r="I96" s="46"/>
      <c r="J96" s="46"/>
      <c r="K96" s="46"/>
      <c r="L96" s="46"/>
      <c r="N96" s="59"/>
    </row>
    <row r="97" spans="1:14" ht="22.5" customHeight="1">
      <c r="B97" s="52" t="s">
        <v>134</v>
      </c>
      <c r="F97" s="21"/>
      <c r="G97" s="21"/>
      <c r="H97" s="21"/>
      <c r="I97" s="21"/>
      <c r="K97" s="21"/>
      <c r="N97" s="59"/>
    </row>
    <row r="98" spans="1:14" ht="22.5" customHeight="1">
      <c r="A98" s="52" t="s">
        <v>135</v>
      </c>
      <c r="F98" s="21">
        <v>2219231</v>
      </c>
      <c r="G98" s="21"/>
      <c r="H98" s="21">
        <v>1638780</v>
      </c>
      <c r="I98" s="21"/>
      <c r="J98" s="21">
        <v>2219231</v>
      </c>
      <c r="K98" s="21"/>
      <c r="L98" s="21">
        <v>1638780</v>
      </c>
      <c r="N98" s="59"/>
    </row>
    <row r="99" spans="1:14" ht="22.5" customHeight="1">
      <c r="B99" s="52" t="s">
        <v>39</v>
      </c>
      <c r="F99" s="21">
        <v>60515271</v>
      </c>
      <c r="G99" s="46"/>
      <c r="H99" s="21">
        <v>59821028</v>
      </c>
      <c r="I99" s="21"/>
      <c r="J99" s="21">
        <v>31954279</v>
      </c>
      <c r="K99" s="46"/>
      <c r="L99" s="21">
        <v>35071141</v>
      </c>
      <c r="N99" s="59"/>
    </row>
    <row r="100" spans="1:14" ht="22.5" customHeight="1">
      <c r="A100" s="52" t="s">
        <v>40</v>
      </c>
      <c r="F100" s="27">
        <v>345918</v>
      </c>
      <c r="G100" s="46"/>
      <c r="H100" s="27">
        <v>-4460977</v>
      </c>
      <c r="I100" s="21"/>
      <c r="J100" s="27">
        <v>246060</v>
      </c>
      <c r="K100" s="21"/>
      <c r="L100" s="27">
        <v>489808</v>
      </c>
      <c r="N100" s="59"/>
    </row>
    <row r="101" spans="1:14" s="53" customFormat="1" ht="22.5" customHeight="1">
      <c r="A101" s="53" t="s">
        <v>225</v>
      </c>
      <c r="D101" s="1"/>
      <c r="E101" s="1"/>
      <c r="F101" s="22">
        <f>SUM(F93:F100)</f>
        <v>104110198</v>
      </c>
      <c r="G101" s="48"/>
      <c r="H101" s="22">
        <f>SUM(H93:H100)</f>
        <v>98028609</v>
      </c>
      <c r="I101" s="22"/>
      <c r="J101" s="22">
        <f>SUM(J93:J100)</f>
        <v>75670657</v>
      </c>
      <c r="K101" s="22"/>
      <c r="L101" s="22">
        <f>SUM(L93:L100)</f>
        <v>78450816</v>
      </c>
      <c r="N101" s="59"/>
    </row>
    <row r="102" spans="1:14" ht="22.5" customHeight="1">
      <c r="A102" s="52" t="s">
        <v>147</v>
      </c>
      <c r="F102" s="21">
        <v>9170944</v>
      </c>
      <c r="G102" s="46"/>
      <c r="H102" s="21">
        <v>9374660</v>
      </c>
      <c r="I102" s="21"/>
      <c r="J102" s="21">
        <v>0</v>
      </c>
      <c r="K102" s="21"/>
      <c r="L102" s="21">
        <v>0</v>
      </c>
      <c r="N102" s="59"/>
    </row>
    <row r="103" spans="1:14" ht="22.5" customHeight="1">
      <c r="A103" s="5" t="s">
        <v>41</v>
      </c>
      <c r="B103" s="53"/>
      <c r="C103" s="53"/>
      <c r="F103" s="62">
        <f>SUM(F101:F102)</f>
        <v>113281142</v>
      </c>
      <c r="G103" s="23"/>
      <c r="H103" s="62">
        <f>SUM(H101:H102)</f>
        <v>107403269</v>
      </c>
      <c r="I103" s="30"/>
      <c r="J103" s="62">
        <f>SUM(J101:J102)</f>
        <v>75670657</v>
      </c>
      <c r="K103" s="23"/>
      <c r="L103" s="62">
        <v>78450816</v>
      </c>
      <c r="N103" s="59"/>
    </row>
    <row r="104" spans="1:14" ht="9.9499999999999993" customHeight="1">
      <c r="A104" s="53"/>
      <c r="B104" s="53"/>
      <c r="C104" s="53"/>
      <c r="D104" s="2"/>
      <c r="E104" s="2"/>
      <c r="F104" s="2"/>
      <c r="G104" s="2"/>
      <c r="H104" s="2"/>
      <c r="I104" s="2"/>
      <c r="J104" s="54"/>
      <c r="K104" s="54"/>
      <c r="L104" s="54"/>
      <c r="N104" s="59"/>
    </row>
    <row r="105" spans="1:14" ht="22.5" customHeight="1" thickBot="1">
      <c r="A105" s="53" t="s">
        <v>42</v>
      </c>
      <c r="F105" s="34">
        <f>F103+F78</f>
        <v>233227961</v>
      </c>
      <c r="G105" s="23"/>
      <c r="H105" s="34">
        <f>H103+H78</f>
        <v>229578281</v>
      </c>
      <c r="I105" s="30"/>
      <c r="J105" s="34">
        <f>J103+J78</f>
        <v>113722359</v>
      </c>
      <c r="K105" s="23"/>
      <c r="L105" s="34">
        <f>L103+L78</f>
        <v>113720849</v>
      </c>
      <c r="N105" s="59"/>
    </row>
    <row r="106" spans="1:14" ht="9.9499999999999993" customHeight="1" thickTop="1">
      <c r="A106" s="53"/>
      <c r="B106" s="53"/>
      <c r="C106" s="53"/>
      <c r="D106" s="2"/>
      <c r="E106" s="2"/>
      <c r="F106" s="2"/>
      <c r="G106" s="2"/>
      <c r="H106" s="2"/>
      <c r="I106" s="2"/>
      <c r="J106" s="54"/>
      <c r="K106" s="54"/>
      <c r="L106" s="54"/>
    </row>
    <row r="107" spans="1:14" ht="22.35" customHeight="1">
      <c r="F107" s="59"/>
      <c r="H107" s="59"/>
      <c r="J107" s="59"/>
      <c r="L107" s="59"/>
    </row>
    <row r="108" spans="1:14" ht="22.35" customHeight="1">
      <c r="F108" s="39"/>
      <c r="H108" s="59"/>
      <c r="J108" s="59"/>
      <c r="L108" s="59"/>
    </row>
    <row r="109" spans="1:14" ht="22.35" customHeight="1">
      <c r="F109" s="59"/>
    </row>
    <row r="110" spans="1:14" ht="22.35" customHeight="1">
      <c r="J110" s="156"/>
    </row>
    <row r="111" spans="1:14" ht="22.35" customHeight="1">
      <c r="J111" s="156"/>
    </row>
  </sheetData>
  <mergeCells count="14">
    <mergeCell ref="F87:L87"/>
    <mergeCell ref="A6:C6"/>
    <mergeCell ref="F4:I4"/>
    <mergeCell ref="J4:L4"/>
    <mergeCell ref="F8:L8"/>
    <mergeCell ref="A45:L45"/>
    <mergeCell ref="A46:L46"/>
    <mergeCell ref="F48:I48"/>
    <mergeCell ref="J48:L48"/>
    <mergeCell ref="F52:L52"/>
    <mergeCell ref="A80:L80"/>
    <mergeCell ref="A81:L81"/>
    <mergeCell ref="F83:I83"/>
    <mergeCell ref="J83:L83"/>
  </mergeCells>
  <pageMargins left="0.8" right="0.8" top="0.48" bottom="0.5" header="0.5" footer="0.5"/>
  <pageSetup paperSize="9" scale="71" firstPageNumber="3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2" manualBreakCount="2">
    <brk id="44" max="16383" man="1"/>
    <brk id="79" max="16383" man="1"/>
  </rowBreaks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F32292-1882-47C6-A455-52FD262901FA}">
  <dimension ref="A1:K60"/>
  <sheetViews>
    <sheetView view="pageBreakPreview" zoomScale="90" zoomScaleNormal="80" zoomScaleSheetLayoutView="90" workbookViewId="0">
      <selection sqref="A1:K1"/>
    </sheetView>
  </sheetViews>
  <sheetFormatPr defaultColWidth="9.125" defaultRowHeight="22.5" customHeight="1"/>
  <cols>
    <col min="1" max="2" width="2.625" style="6" customWidth="1"/>
    <col min="3" max="3" width="51.375" style="6" customWidth="1"/>
    <col min="4" max="4" width="8.125" style="50" customWidth="1"/>
    <col min="5" max="5" width="13.625" style="6" customWidth="1"/>
    <col min="6" max="6" width="1" style="15" customWidth="1"/>
    <col min="7" max="7" width="13.625" style="6" customWidth="1"/>
    <col min="8" max="8" width="1" style="6" customWidth="1"/>
    <col min="9" max="9" width="13.625" style="6" customWidth="1"/>
    <col min="10" max="10" width="1" style="6" customWidth="1"/>
    <col min="11" max="11" width="13.625" style="6" customWidth="1"/>
    <col min="12" max="16384" width="9.125" style="6"/>
  </cols>
  <sheetData>
    <row r="1" spans="1:11" ht="22.5" customHeight="1">
      <c r="A1" s="166" t="s">
        <v>137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1" ht="22.5" customHeight="1">
      <c r="A2" s="166" t="s">
        <v>89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1" ht="9.9499999999999993" customHeight="1">
      <c r="A3" s="7"/>
      <c r="B3" s="7"/>
      <c r="C3" s="7"/>
      <c r="D3" s="51"/>
      <c r="E3" s="8"/>
      <c r="F3" s="8"/>
      <c r="G3" s="8"/>
      <c r="H3" s="9"/>
      <c r="I3" s="8"/>
      <c r="J3" s="8"/>
      <c r="K3" s="8"/>
    </row>
    <row r="4" spans="1:11" ht="22.5" customHeight="1">
      <c r="A4" s="7"/>
      <c r="B4" s="7"/>
      <c r="C4" s="7"/>
      <c r="D4" s="3"/>
      <c r="E4" s="167" t="s">
        <v>1</v>
      </c>
      <c r="F4" s="167"/>
      <c r="G4" s="167"/>
      <c r="H4" s="2"/>
      <c r="I4" s="167" t="s">
        <v>2</v>
      </c>
      <c r="J4" s="167"/>
      <c r="K4" s="167"/>
    </row>
    <row r="5" spans="1:11" ht="22.5" customHeight="1">
      <c r="A5" s="7"/>
      <c r="B5" s="7"/>
      <c r="C5" s="7"/>
      <c r="D5" s="3"/>
      <c r="E5" s="168" t="s">
        <v>99</v>
      </c>
      <c r="F5" s="168"/>
      <c r="G5" s="168"/>
      <c r="H5" s="30"/>
      <c r="I5" s="168" t="s">
        <v>99</v>
      </c>
      <c r="J5" s="168"/>
      <c r="K5" s="168"/>
    </row>
    <row r="6" spans="1:11" ht="22.5" customHeight="1">
      <c r="A6" s="7"/>
      <c r="B6" s="7"/>
      <c r="C6" s="7"/>
      <c r="D6" s="3"/>
      <c r="E6" s="168" t="s">
        <v>198</v>
      </c>
      <c r="F6" s="168"/>
      <c r="G6" s="168"/>
      <c r="H6" s="30"/>
      <c r="I6" s="168" t="s">
        <v>198</v>
      </c>
      <c r="J6" s="168"/>
      <c r="K6" s="168"/>
    </row>
    <row r="7" spans="1:11" ht="22.5" customHeight="1">
      <c r="A7" s="7"/>
      <c r="B7" s="7"/>
      <c r="C7" s="7"/>
      <c r="D7" s="3"/>
      <c r="E7" s="56" t="s">
        <v>238</v>
      </c>
      <c r="F7" s="57"/>
      <c r="G7" s="56" t="s">
        <v>182</v>
      </c>
      <c r="H7" s="56"/>
      <c r="I7" s="56" t="s">
        <v>238</v>
      </c>
      <c r="J7" s="57"/>
      <c r="K7" s="56" t="s">
        <v>182</v>
      </c>
    </row>
    <row r="8" spans="1:11" ht="22.5" customHeight="1">
      <c r="A8" s="7"/>
      <c r="B8" s="7"/>
      <c r="D8" s="3"/>
      <c r="E8" s="165" t="s">
        <v>88</v>
      </c>
      <c r="F8" s="165"/>
      <c r="G8" s="165"/>
      <c r="H8" s="165"/>
      <c r="I8" s="165"/>
      <c r="J8" s="165"/>
      <c r="K8" s="165"/>
    </row>
    <row r="9" spans="1:11" ht="22.5" customHeight="1">
      <c r="A9" s="6" t="s">
        <v>43</v>
      </c>
      <c r="C9" s="7"/>
      <c r="D9" s="3"/>
      <c r="E9" s="21">
        <v>8855798</v>
      </c>
      <c r="F9" s="23"/>
      <c r="G9" s="21">
        <v>21641262</v>
      </c>
      <c r="H9" s="23"/>
      <c r="I9" s="21">
        <v>0</v>
      </c>
      <c r="J9" s="23"/>
      <c r="K9" s="21">
        <v>0</v>
      </c>
    </row>
    <row r="10" spans="1:11" ht="22.5" customHeight="1">
      <c r="A10" s="6" t="s">
        <v>160</v>
      </c>
      <c r="B10" s="7"/>
      <c r="C10" s="7"/>
      <c r="D10" s="3"/>
      <c r="E10" s="38">
        <v>603195</v>
      </c>
      <c r="F10" s="23"/>
      <c r="G10" s="38">
        <v>710332</v>
      </c>
      <c r="H10" s="23"/>
      <c r="I10" s="21">
        <v>0</v>
      </c>
      <c r="J10" s="23"/>
      <c r="K10" s="21">
        <v>0</v>
      </c>
    </row>
    <row r="11" spans="1:11" ht="22.5" customHeight="1">
      <c r="A11" s="4" t="s">
        <v>44</v>
      </c>
      <c r="B11" s="4"/>
      <c r="D11" s="3"/>
      <c r="E11" s="27">
        <v>-7384355</v>
      </c>
      <c r="F11" s="23"/>
      <c r="G11" s="27">
        <v>-21107337</v>
      </c>
      <c r="H11" s="23"/>
      <c r="I11" s="27">
        <v>0</v>
      </c>
      <c r="J11" s="23"/>
      <c r="K11" s="27">
        <v>0</v>
      </c>
    </row>
    <row r="12" spans="1:11" s="7" customFormat="1" ht="22.5" customHeight="1">
      <c r="A12" s="5" t="s">
        <v>45</v>
      </c>
      <c r="B12" s="5"/>
      <c r="D12" s="1"/>
      <c r="E12" s="22">
        <f>SUM(E9:E11)</f>
        <v>2074638</v>
      </c>
      <c r="F12" s="30"/>
      <c r="G12" s="22">
        <v>1244257</v>
      </c>
      <c r="H12" s="30"/>
      <c r="I12" s="22">
        <f>SUM(I9:I11)</f>
        <v>0</v>
      </c>
      <c r="J12" s="30"/>
      <c r="K12" s="22">
        <v>0</v>
      </c>
    </row>
    <row r="13" spans="1:11" ht="9.9499999999999993" customHeight="1">
      <c r="A13" s="7"/>
      <c r="B13" s="7"/>
      <c r="C13" s="7"/>
      <c r="D13" s="51"/>
      <c r="E13" s="8"/>
      <c r="F13" s="8"/>
      <c r="G13" s="8"/>
      <c r="H13" s="9"/>
      <c r="I13" s="8"/>
      <c r="J13" s="8"/>
      <c r="K13" s="8"/>
    </row>
    <row r="14" spans="1:11" s="7" customFormat="1" ht="22.5" customHeight="1">
      <c r="A14" s="4" t="s">
        <v>46</v>
      </c>
      <c r="B14" s="4"/>
      <c r="D14" s="3"/>
      <c r="E14" s="21">
        <v>51874</v>
      </c>
      <c r="F14" s="23"/>
      <c r="G14" s="21">
        <v>82130</v>
      </c>
      <c r="H14" s="30"/>
      <c r="I14" s="21">
        <v>99979</v>
      </c>
      <c r="J14" s="23"/>
      <c r="K14" s="21">
        <v>127467</v>
      </c>
    </row>
    <row r="15" spans="1:11" ht="22.5" customHeight="1">
      <c r="A15" s="6" t="s">
        <v>48</v>
      </c>
      <c r="D15" s="3"/>
      <c r="E15" s="21">
        <v>469859</v>
      </c>
      <c r="F15" s="23"/>
      <c r="G15" s="21">
        <v>136296</v>
      </c>
      <c r="H15" s="23"/>
      <c r="I15" s="21">
        <v>76305</v>
      </c>
      <c r="J15" s="23"/>
      <c r="K15" s="21">
        <v>88002</v>
      </c>
    </row>
    <row r="16" spans="1:11" ht="22.5" customHeight="1">
      <c r="A16" s="6" t="s">
        <v>47</v>
      </c>
      <c r="D16" s="3"/>
      <c r="E16" s="21">
        <v>0</v>
      </c>
      <c r="F16" s="23"/>
      <c r="G16" s="21">
        <v>0</v>
      </c>
      <c r="H16" s="23"/>
      <c r="I16" s="21">
        <v>532512</v>
      </c>
      <c r="J16" s="23"/>
      <c r="K16" s="21">
        <v>395000</v>
      </c>
    </row>
    <row r="17" spans="1:11" ht="22.5" customHeight="1">
      <c r="A17" s="6" t="s">
        <v>49</v>
      </c>
      <c r="D17" s="3"/>
      <c r="E17" s="21">
        <v>111583</v>
      </c>
      <c r="F17" s="23"/>
      <c r="G17" s="21">
        <v>72633</v>
      </c>
      <c r="H17" s="23"/>
      <c r="I17" s="21">
        <v>448</v>
      </c>
      <c r="J17" s="23"/>
      <c r="K17" s="21">
        <v>486</v>
      </c>
    </row>
    <row r="18" spans="1:11" ht="22.5" customHeight="1">
      <c r="A18" s="4" t="s">
        <v>50</v>
      </c>
      <c r="B18" s="4"/>
      <c r="C18" s="4"/>
      <c r="D18" s="3"/>
      <c r="E18" s="23">
        <v>-685839</v>
      </c>
      <c r="F18" s="40"/>
      <c r="G18" s="23">
        <v>-605020</v>
      </c>
      <c r="H18" s="23"/>
      <c r="I18" s="23">
        <v>-250811</v>
      </c>
      <c r="J18" s="23"/>
      <c r="K18" s="23">
        <v>-196143</v>
      </c>
    </row>
    <row r="19" spans="1:11" ht="22.5" customHeight="1">
      <c r="A19" s="4" t="s">
        <v>148</v>
      </c>
      <c r="B19" s="4"/>
      <c r="C19" s="4"/>
      <c r="D19" s="3"/>
      <c r="E19" s="23">
        <v>7799</v>
      </c>
      <c r="F19" s="40"/>
      <c r="G19" s="23">
        <v>-266536</v>
      </c>
      <c r="H19" s="23"/>
      <c r="I19" s="23">
        <v>59118</v>
      </c>
      <c r="J19" s="23"/>
      <c r="K19" s="23">
        <v>163978</v>
      </c>
    </row>
    <row r="20" spans="1:11" ht="22.5" customHeight="1">
      <c r="A20" s="4" t="s">
        <v>200</v>
      </c>
      <c r="B20" s="4"/>
      <c r="C20" s="4"/>
      <c r="D20" s="3"/>
      <c r="E20" s="23">
        <v>146621</v>
      </c>
      <c r="F20" s="40"/>
      <c r="G20" s="23">
        <v>153304</v>
      </c>
      <c r="H20" s="23"/>
      <c r="I20" s="23">
        <v>0</v>
      </c>
      <c r="J20" s="23"/>
      <c r="K20" s="23">
        <v>0</v>
      </c>
    </row>
    <row r="21" spans="1:11" ht="22.5" customHeight="1">
      <c r="A21" s="6" t="s">
        <v>51</v>
      </c>
      <c r="D21" s="3"/>
      <c r="E21" s="21">
        <v>-1140731</v>
      </c>
      <c r="F21" s="23"/>
      <c r="G21" s="21">
        <v>-663968</v>
      </c>
      <c r="H21" s="23"/>
      <c r="I21" s="23">
        <v>-241312</v>
      </c>
      <c r="J21" s="23"/>
      <c r="K21" s="23">
        <v>-77773</v>
      </c>
    </row>
    <row r="22" spans="1:11" s="4" customFormat="1" ht="22.5" customHeight="1">
      <c r="A22" s="6" t="s">
        <v>156</v>
      </c>
      <c r="B22" s="6"/>
      <c r="C22" s="6"/>
      <c r="D22" s="3"/>
      <c r="E22" s="27">
        <v>550763</v>
      </c>
      <c r="F22" s="23"/>
      <c r="G22" s="27">
        <v>2228633</v>
      </c>
      <c r="H22" s="23"/>
      <c r="I22" s="27">
        <v>0</v>
      </c>
      <c r="J22" s="23"/>
      <c r="K22" s="27">
        <v>0</v>
      </c>
    </row>
    <row r="23" spans="1:11" ht="22.5" customHeight="1">
      <c r="A23" s="7" t="s">
        <v>52</v>
      </c>
      <c r="B23" s="7"/>
      <c r="C23" s="7"/>
      <c r="D23" s="1"/>
      <c r="E23" s="28">
        <f>SUM(E12:E22)</f>
        <v>1586567</v>
      </c>
      <c r="F23" s="41"/>
      <c r="G23" s="28">
        <v>2381729</v>
      </c>
      <c r="H23" s="30"/>
      <c r="I23" s="28">
        <f>SUM(I12:I22)</f>
        <v>276239</v>
      </c>
      <c r="J23" s="30"/>
      <c r="K23" s="28">
        <v>501017</v>
      </c>
    </row>
    <row r="24" spans="1:11" ht="22.5" customHeight="1">
      <c r="A24" s="6" t="s">
        <v>176</v>
      </c>
      <c r="E24" s="27">
        <v>-300684</v>
      </c>
      <c r="F24" s="23"/>
      <c r="G24" s="27">
        <v>-104919</v>
      </c>
      <c r="H24" s="23"/>
      <c r="I24" s="27">
        <v>432</v>
      </c>
      <c r="J24" s="23"/>
      <c r="K24" s="27">
        <v>1764</v>
      </c>
    </row>
    <row r="25" spans="1:11" ht="22.5" customHeight="1">
      <c r="A25" s="5" t="s">
        <v>90</v>
      </c>
      <c r="D25" s="10"/>
      <c r="E25" s="29">
        <f>SUM(E23:E24)</f>
        <v>1285883</v>
      </c>
      <c r="F25" s="30"/>
      <c r="G25" s="29">
        <v>2276810</v>
      </c>
      <c r="H25" s="30"/>
      <c r="I25" s="29">
        <f>SUM(I23:I24)</f>
        <v>276671</v>
      </c>
      <c r="J25" s="23"/>
      <c r="K25" s="29">
        <v>502781</v>
      </c>
    </row>
    <row r="26" spans="1:11" ht="9.9499999999999993" customHeight="1">
      <c r="A26" s="7"/>
      <c r="B26" s="7"/>
      <c r="C26" s="7"/>
      <c r="D26" s="51"/>
      <c r="E26" s="8"/>
      <c r="F26" s="8"/>
      <c r="G26" s="8"/>
      <c r="H26" s="9"/>
      <c r="I26" s="8"/>
      <c r="J26" s="8"/>
      <c r="K26" s="8"/>
    </row>
    <row r="27" spans="1:11" ht="22.5" customHeight="1">
      <c r="A27" s="5" t="s">
        <v>53</v>
      </c>
      <c r="B27" s="5"/>
      <c r="D27" s="10"/>
      <c r="E27" s="30"/>
      <c r="F27" s="30"/>
      <c r="G27" s="30"/>
      <c r="H27" s="30"/>
      <c r="I27" s="30"/>
      <c r="J27" s="23"/>
      <c r="K27" s="30"/>
    </row>
    <row r="28" spans="1:11" ht="22.5" customHeight="1">
      <c r="A28" s="36" t="s">
        <v>114</v>
      </c>
      <c r="B28" s="5"/>
      <c r="D28" s="10"/>
      <c r="E28" s="30"/>
      <c r="F28" s="30"/>
      <c r="G28" s="30"/>
      <c r="H28" s="30"/>
      <c r="I28" s="30"/>
      <c r="J28" s="23"/>
      <c r="K28" s="30"/>
    </row>
    <row r="29" spans="1:11" ht="22.5" customHeight="1">
      <c r="A29" s="4" t="s">
        <v>142</v>
      </c>
      <c r="B29" s="4"/>
      <c r="E29" s="21">
        <v>1976766</v>
      </c>
      <c r="F29" s="30"/>
      <c r="G29" s="21">
        <v>3339752</v>
      </c>
      <c r="H29" s="30"/>
      <c r="I29" s="21">
        <v>0</v>
      </c>
      <c r="J29" s="23"/>
      <c r="K29" s="21">
        <v>0</v>
      </c>
    </row>
    <row r="30" spans="1:11" ht="22.5" customHeight="1">
      <c r="A30" s="4" t="s">
        <v>192</v>
      </c>
      <c r="B30" s="4"/>
      <c r="D30" s="3"/>
      <c r="E30" s="21">
        <v>659433</v>
      </c>
      <c r="F30" s="30"/>
      <c r="G30" s="21">
        <v>433387</v>
      </c>
      <c r="H30" s="30"/>
      <c r="I30" s="21">
        <v>0</v>
      </c>
      <c r="J30" s="23"/>
      <c r="K30" s="21">
        <v>0</v>
      </c>
    </row>
    <row r="31" spans="1:11" ht="22.5" customHeight="1">
      <c r="A31" s="4" t="s">
        <v>193</v>
      </c>
      <c r="B31" s="4"/>
      <c r="D31" s="3"/>
      <c r="E31" s="21">
        <v>376399</v>
      </c>
      <c r="F31" s="30"/>
      <c r="G31" s="21">
        <v>612298</v>
      </c>
      <c r="H31" s="30"/>
      <c r="I31" s="21">
        <v>0</v>
      </c>
      <c r="J31" s="23"/>
      <c r="K31" s="21">
        <v>0</v>
      </c>
    </row>
    <row r="32" spans="1:11" ht="22.5" customHeight="1">
      <c r="A32" s="4" t="s">
        <v>186</v>
      </c>
      <c r="B32" s="4"/>
      <c r="D32" s="3"/>
      <c r="E32" s="21">
        <v>452168</v>
      </c>
      <c r="F32" s="30"/>
      <c r="G32" s="21">
        <v>-61998</v>
      </c>
      <c r="H32" s="30"/>
      <c r="I32" s="21">
        <v>0</v>
      </c>
      <c r="J32" s="23"/>
      <c r="K32" s="21">
        <v>0</v>
      </c>
    </row>
    <row r="33" spans="1:11" ht="22.5" customHeight="1">
      <c r="A33" s="5" t="s">
        <v>115</v>
      </c>
      <c r="B33" s="4"/>
      <c r="E33" s="29">
        <f>SUM(E29:E32)</f>
        <v>3464766</v>
      </c>
      <c r="F33" s="30"/>
      <c r="G33" s="29">
        <v>4323439</v>
      </c>
      <c r="H33" s="30"/>
      <c r="I33" s="29">
        <f>SUM(I29:I32)</f>
        <v>0</v>
      </c>
      <c r="J33" s="30"/>
      <c r="K33" s="29">
        <v>0</v>
      </c>
    </row>
    <row r="34" spans="1:11" ht="9.9499999999999993" customHeight="1">
      <c r="A34" s="7"/>
      <c r="B34" s="7"/>
      <c r="C34" s="7"/>
      <c r="D34" s="51"/>
      <c r="E34" s="8"/>
      <c r="F34" s="8"/>
      <c r="G34" s="8"/>
      <c r="H34" s="9"/>
      <c r="I34" s="8"/>
      <c r="J34" s="8"/>
      <c r="K34" s="8"/>
    </row>
    <row r="35" spans="1:11" ht="22.5" customHeight="1">
      <c r="A35" s="42" t="s">
        <v>120</v>
      </c>
      <c r="B35" s="4"/>
      <c r="D35" s="6"/>
      <c r="E35" s="10"/>
      <c r="F35" s="30"/>
      <c r="G35" s="10"/>
      <c r="H35" s="30"/>
      <c r="I35" s="22"/>
      <c r="J35" s="30"/>
      <c r="K35" s="22"/>
    </row>
    <row r="36" spans="1:11" ht="22.5" customHeight="1">
      <c r="A36" s="49" t="s">
        <v>255</v>
      </c>
      <c r="B36" s="4"/>
      <c r="D36" s="6"/>
      <c r="E36" s="10"/>
      <c r="F36" s="30"/>
      <c r="G36" s="10"/>
      <c r="H36" s="30"/>
      <c r="I36" s="22"/>
      <c r="J36" s="30"/>
      <c r="K36" s="22"/>
    </row>
    <row r="37" spans="1:11" ht="22.5" customHeight="1">
      <c r="A37" s="49" t="s">
        <v>201</v>
      </c>
      <c r="B37" s="4"/>
      <c r="D37" s="6"/>
      <c r="E37" s="21">
        <v>256644</v>
      </c>
      <c r="F37" s="23"/>
      <c r="G37" s="26">
        <v>25896</v>
      </c>
      <c r="H37" s="23"/>
      <c r="I37" s="21">
        <v>289452</v>
      </c>
      <c r="J37" s="23"/>
      <c r="K37" s="21">
        <v>57128</v>
      </c>
    </row>
    <row r="38" spans="1:11" ht="22.5" customHeight="1">
      <c r="A38" s="4" t="s">
        <v>254</v>
      </c>
      <c r="B38" s="4"/>
      <c r="D38" s="6"/>
      <c r="E38" s="21">
        <v>-621</v>
      </c>
      <c r="F38" s="23"/>
      <c r="G38" s="26">
        <v>0</v>
      </c>
      <c r="H38" s="23"/>
      <c r="I38" s="21">
        <v>0</v>
      </c>
      <c r="J38" s="23"/>
      <c r="K38" s="21">
        <v>0</v>
      </c>
    </row>
    <row r="39" spans="1:11" ht="22.5" customHeight="1">
      <c r="A39" s="4" t="s">
        <v>143</v>
      </c>
      <c r="B39" s="4"/>
      <c r="E39" s="21">
        <v>-58455</v>
      </c>
      <c r="F39" s="23"/>
      <c r="G39" s="21">
        <v>-11390</v>
      </c>
      <c r="H39" s="23"/>
      <c r="I39" s="21">
        <v>-57890</v>
      </c>
      <c r="J39" s="23"/>
      <c r="K39" s="21">
        <v>-11425</v>
      </c>
    </row>
    <row r="40" spans="1:11" s="7" customFormat="1" ht="22.5" customHeight="1">
      <c r="A40" s="5" t="s">
        <v>121</v>
      </c>
      <c r="B40" s="5"/>
      <c r="E40" s="43">
        <f>SUM(E37:E39)</f>
        <v>197568</v>
      </c>
      <c r="F40" s="30"/>
      <c r="G40" s="43">
        <v>14506</v>
      </c>
      <c r="H40" s="30"/>
      <c r="I40" s="43">
        <f>SUM(I37:I39)</f>
        <v>231562</v>
      </c>
      <c r="J40" s="30"/>
      <c r="K40" s="43">
        <v>45703</v>
      </c>
    </row>
    <row r="41" spans="1:11" ht="22.5" customHeight="1">
      <c r="A41" s="5" t="s">
        <v>234</v>
      </c>
      <c r="B41" s="5"/>
      <c r="D41" s="10"/>
      <c r="E41" s="30">
        <f>E33+E40</f>
        <v>3662334</v>
      </c>
      <c r="F41" s="30"/>
      <c r="G41" s="30">
        <v>4337945</v>
      </c>
      <c r="H41" s="30"/>
      <c r="I41" s="30">
        <f>I33+I40</f>
        <v>231562</v>
      </c>
      <c r="J41" s="30"/>
      <c r="K41" s="30">
        <v>45703</v>
      </c>
    </row>
    <row r="42" spans="1:11" ht="22.5" customHeight="1" thickBot="1">
      <c r="A42" s="5" t="s">
        <v>233</v>
      </c>
      <c r="B42" s="5"/>
      <c r="D42" s="10"/>
      <c r="E42" s="31">
        <f>+E41+E25</f>
        <v>4948217</v>
      </c>
      <c r="F42" s="30"/>
      <c r="G42" s="31">
        <v>6614755</v>
      </c>
      <c r="H42" s="30"/>
      <c r="I42" s="31">
        <f>+I41+I25</f>
        <v>508233</v>
      </c>
      <c r="J42" s="23"/>
      <c r="K42" s="31">
        <v>548484</v>
      </c>
    </row>
    <row r="43" spans="1:11" ht="9.9499999999999993" customHeight="1" thickTop="1">
      <c r="A43" s="7"/>
      <c r="B43" s="7"/>
      <c r="C43" s="7"/>
      <c r="D43" s="51"/>
      <c r="E43" s="8"/>
      <c r="F43" s="8"/>
      <c r="G43" s="8"/>
      <c r="H43" s="9"/>
      <c r="I43" s="8"/>
      <c r="J43" s="8"/>
      <c r="K43" s="8"/>
    </row>
    <row r="44" spans="1:11" ht="22.5" customHeight="1">
      <c r="A44" s="11" t="s">
        <v>256</v>
      </c>
      <c r="B44" s="12"/>
      <c r="C44" s="32"/>
      <c r="D44" s="10"/>
      <c r="E44" s="30"/>
      <c r="F44" s="30"/>
      <c r="G44" s="30"/>
      <c r="H44" s="30"/>
      <c r="I44" s="30"/>
      <c r="J44" s="23"/>
      <c r="K44" s="30"/>
    </row>
    <row r="45" spans="1:11" ht="22.5" customHeight="1">
      <c r="A45" s="13"/>
      <c r="B45" s="13" t="s">
        <v>202</v>
      </c>
      <c r="C45" s="32"/>
      <c r="D45" s="10"/>
      <c r="E45" s="23">
        <v>1182175</v>
      </c>
      <c r="F45" s="30"/>
      <c r="G45" s="23">
        <v>2248228</v>
      </c>
      <c r="H45" s="30"/>
      <c r="I45" s="23">
        <v>276671</v>
      </c>
      <c r="J45" s="23"/>
      <c r="K45" s="23">
        <v>502781</v>
      </c>
    </row>
    <row r="46" spans="1:11" ht="22.5" customHeight="1">
      <c r="A46" s="13"/>
      <c r="B46" s="13" t="s">
        <v>117</v>
      </c>
      <c r="C46" s="32"/>
      <c r="D46" s="10"/>
      <c r="E46" s="23">
        <v>103708</v>
      </c>
      <c r="F46" s="30"/>
      <c r="G46" s="23">
        <v>28582</v>
      </c>
      <c r="H46" s="30"/>
      <c r="I46" s="21">
        <v>0</v>
      </c>
      <c r="J46" s="23"/>
      <c r="K46" s="21">
        <v>0</v>
      </c>
    </row>
    <row r="47" spans="1:11" ht="22.5" customHeight="1" thickBot="1">
      <c r="A47" s="11" t="s">
        <v>90</v>
      </c>
      <c r="B47" s="12"/>
      <c r="C47" s="32"/>
      <c r="D47" s="10"/>
      <c r="E47" s="31">
        <f>SUM(E45:E46)</f>
        <v>1285883</v>
      </c>
      <c r="F47" s="30"/>
      <c r="G47" s="31">
        <v>2276810</v>
      </c>
      <c r="H47" s="30"/>
      <c r="I47" s="31">
        <f>SUM(I45:I46)</f>
        <v>276671</v>
      </c>
      <c r="J47" s="23"/>
      <c r="K47" s="31">
        <v>502781</v>
      </c>
    </row>
    <row r="48" spans="1:11" ht="9.9499999999999993" customHeight="1" thickTop="1">
      <c r="A48" s="7"/>
      <c r="B48" s="7"/>
      <c r="C48" s="7"/>
      <c r="D48" s="51"/>
      <c r="E48" s="8"/>
      <c r="F48" s="8"/>
      <c r="G48" s="8"/>
      <c r="H48" s="9"/>
      <c r="I48" s="8"/>
      <c r="J48" s="8"/>
      <c r="K48" s="8"/>
    </row>
    <row r="49" spans="1:11" ht="22.5" customHeight="1">
      <c r="A49" s="7" t="s">
        <v>257</v>
      </c>
      <c r="B49" s="7"/>
      <c r="E49" s="30"/>
      <c r="F49" s="30"/>
      <c r="G49" s="30"/>
      <c r="H49" s="30"/>
      <c r="I49" s="30"/>
      <c r="J49" s="30"/>
      <c r="K49" s="30"/>
    </row>
    <row r="50" spans="1:11" ht="22.5" customHeight="1">
      <c r="B50" s="13" t="s">
        <v>202</v>
      </c>
      <c r="C50" s="32"/>
      <c r="E50" s="21">
        <v>4781424</v>
      </c>
      <c r="F50" s="23"/>
      <c r="G50" s="21">
        <v>6472339</v>
      </c>
      <c r="H50" s="23"/>
      <c r="I50" s="21">
        <v>508233</v>
      </c>
      <c r="J50" s="23"/>
      <c r="K50" s="21">
        <v>548484</v>
      </c>
    </row>
    <row r="51" spans="1:11" ht="22.5" customHeight="1">
      <c r="B51" s="13" t="s">
        <v>117</v>
      </c>
      <c r="C51" s="32"/>
      <c r="E51" s="21">
        <v>166793</v>
      </c>
      <c r="F51" s="23"/>
      <c r="G51" s="23">
        <v>142416</v>
      </c>
      <c r="H51" s="23"/>
      <c r="I51" s="21">
        <v>0</v>
      </c>
      <c r="J51" s="23"/>
      <c r="K51" s="21">
        <v>0</v>
      </c>
    </row>
    <row r="52" spans="1:11" ht="22.5" customHeight="1" thickBot="1">
      <c r="A52" s="7" t="s">
        <v>233</v>
      </c>
      <c r="B52" s="7"/>
      <c r="E52" s="31">
        <f>SUM(E50:E51)</f>
        <v>4948217</v>
      </c>
      <c r="F52" s="30"/>
      <c r="G52" s="31">
        <v>6614755</v>
      </c>
      <c r="H52" s="30"/>
      <c r="I52" s="31">
        <f>SUM(I50:I51)</f>
        <v>508233</v>
      </c>
      <c r="J52" s="23"/>
      <c r="K52" s="31">
        <v>548484</v>
      </c>
    </row>
    <row r="53" spans="1:11" ht="9.9499999999999993" customHeight="1" thickTop="1">
      <c r="A53" s="7"/>
      <c r="B53" s="7"/>
      <c r="C53" s="7"/>
      <c r="D53" s="51"/>
      <c r="E53" s="8"/>
      <c r="F53" s="8"/>
      <c r="G53" s="8"/>
      <c r="H53" s="9"/>
      <c r="I53" s="8"/>
      <c r="J53" s="8"/>
      <c r="K53" s="8"/>
    </row>
    <row r="54" spans="1:11" ht="24.95" customHeight="1" thickBot="1">
      <c r="A54" s="7" t="s">
        <v>100</v>
      </c>
      <c r="B54" s="7"/>
      <c r="C54" s="7"/>
      <c r="E54" s="14">
        <f>E45/2175000</f>
        <v>0.54352873563218396</v>
      </c>
      <c r="F54" s="7"/>
      <c r="G54" s="14">
        <v>1.23</v>
      </c>
      <c r="H54" s="7"/>
      <c r="I54" s="14">
        <f>I45/2175000</f>
        <v>0.12720505747126437</v>
      </c>
      <c r="J54" s="7"/>
      <c r="K54" s="14">
        <v>0.27</v>
      </c>
    </row>
    <row r="55" spans="1:11" ht="9.9499999999999993" customHeight="1" thickTop="1">
      <c r="A55" s="7"/>
      <c r="B55" s="7"/>
      <c r="C55" s="7"/>
      <c r="D55" s="51"/>
      <c r="E55" s="8"/>
      <c r="F55" s="8"/>
      <c r="G55" s="8"/>
      <c r="H55" s="9"/>
      <c r="I55" s="8"/>
      <c r="J55" s="8"/>
      <c r="K55" s="8"/>
    </row>
    <row r="57" spans="1:11" ht="22.5" customHeight="1">
      <c r="E57" s="20"/>
      <c r="G57" s="20"/>
      <c r="I57" s="20"/>
      <c r="K57" s="20"/>
    </row>
    <row r="58" spans="1:11" ht="22.5" customHeight="1">
      <c r="E58" s="20"/>
      <c r="G58" s="20"/>
      <c r="I58" s="20"/>
      <c r="K58" s="20"/>
    </row>
    <row r="60" spans="1:11" ht="22.5" customHeight="1">
      <c r="E60" s="20"/>
    </row>
  </sheetData>
  <mergeCells count="9">
    <mergeCell ref="E6:G6"/>
    <mergeCell ref="I6:K6"/>
    <mergeCell ref="E8:K8"/>
    <mergeCell ref="A1:K1"/>
    <mergeCell ref="A2:K2"/>
    <mergeCell ref="E4:G4"/>
    <mergeCell ref="I4:K4"/>
    <mergeCell ref="E5:G5"/>
    <mergeCell ref="I5:K5"/>
  </mergeCells>
  <pageMargins left="0.8" right="0.8" top="0.48" bottom="0.5" header="0.5" footer="0.5"/>
  <pageSetup paperSize="9" scale="65" firstPageNumber="6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หมายเหตุประกอบงบการเงินเป็นส่วนหนึ่งของงบการเงินระหว่างกาลนี้&amp;11
&amp;C&amp;"Angsana New,Regular"&amp;15&amp;P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F76F61BE-CD00-45D3-997D-A7500A2854C2}">
  <dimension ref="A1:S58"/>
  <sheetViews>
    <sheetView view="pageBreakPreview" zoomScale="90" zoomScaleNormal="80" zoomScaleSheetLayoutView="90" workbookViewId="0">
      <selection sqref="A1:K1"/>
    </sheetView>
  </sheetViews>
  <sheetFormatPr defaultColWidth="9.125" defaultRowHeight="21.75"/>
  <cols>
    <col min="1" max="2" width="2.625" style="6" customWidth="1"/>
    <col min="3" max="3" width="56.875" style="6" customWidth="1"/>
    <col min="4" max="4" width="8.125" style="50" customWidth="1"/>
    <col min="5" max="5" width="13" style="6" bestFit="1" customWidth="1"/>
    <col min="6" max="6" width="1" style="15" customWidth="1"/>
    <col min="7" max="7" width="13" style="6" customWidth="1"/>
    <col min="8" max="8" width="1" style="6" customWidth="1"/>
    <col min="9" max="9" width="12.375" style="6" customWidth="1"/>
    <col min="10" max="10" width="1" style="6" customWidth="1"/>
    <col min="11" max="11" width="12.625" style="6" customWidth="1"/>
    <col min="12" max="12" width="12.625" style="6" bestFit="1" customWidth="1"/>
    <col min="13" max="13" width="12.625" style="149" bestFit="1" customWidth="1"/>
    <col min="14" max="14" width="11.125" style="6" bestFit="1" customWidth="1"/>
    <col min="15" max="15" width="13.375" style="149" customWidth="1"/>
    <col min="16" max="16" width="9.875" style="149" customWidth="1"/>
    <col min="17" max="17" width="9.125" style="149"/>
    <col min="18" max="18" width="9.125" style="160"/>
    <col min="19" max="16384" width="9.125" style="6"/>
  </cols>
  <sheetData>
    <row r="1" spans="1:19" ht="22.5" customHeight="1">
      <c r="A1" s="166" t="s">
        <v>137</v>
      </c>
      <c r="B1" s="166"/>
      <c r="C1" s="166"/>
      <c r="D1" s="166"/>
      <c r="E1" s="166"/>
      <c r="F1" s="166"/>
      <c r="G1" s="166"/>
      <c r="H1" s="166"/>
      <c r="I1" s="166"/>
      <c r="J1" s="166"/>
      <c r="K1" s="166"/>
    </row>
    <row r="2" spans="1:19" ht="22.5" customHeight="1">
      <c r="A2" s="166" t="s">
        <v>89</v>
      </c>
      <c r="B2" s="166"/>
      <c r="C2" s="166"/>
      <c r="D2" s="166"/>
      <c r="E2" s="166"/>
      <c r="F2" s="166"/>
      <c r="G2" s="166"/>
      <c r="H2" s="166"/>
      <c r="I2" s="166"/>
      <c r="J2" s="166"/>
      <c r="K2" s="166"/>
    </row>
    <row r="3" spans="1:19" ht="21.95" customHeight="1">
      <c r="A3" s="7"/>
      <c r="B3" s="7"/>
      <c r="C3" s="7"/>
      <c r="D3" s="3"/>
      <c r="E3" s="167" t="s">
        <v>1</v>
      </c>
      <c r="F3" s="167"/>
      <c r="G3" s="167"/>
      <c r="H3" s="2"/>
      <c r="I3" s="167" t="s">
        <v>2</v>
      </c>
      <c r="J3" s="167"/>
      <c r="K3" s="167"/>
    </row>
    <row r="4" spans="1:19" ht="21.95" customHeight="1">
      <c r="A4" s="7"/>
      <c r="B4" s="7"/>
      <c r="C4" s="7"/>
      <c r="D4" s="3"/>
      <c r="E4" s="168" t="s">
        <v>203</v>
      </c>
      <c r="F4" s="168"/>
      <c r="G4" s="168"/>
      <c r="H4" s="30"/>
      <c r="I4" s="168" t="s">
        <v>203</v>
      </c>
      <c r="J4" s="168"/>
      <c r="K4" s="168"/>
    </row>
    <row r="5" spans="1:19" ht="21.95" customHeight="1">
      <c r="A5" s="7"/>
      <c r="B5" s="7"/>
      <c r="C5" s="7"/>
      <c r="D5" s="3"/>
      <c r="E5" s="168" t="s">
        <v>198</v>
      </c>
      <c r="F5" s="168"/>
      <c r="G5" s="168"/>
      <c r="H5" s="30"/>
      <c r="I5" s="168" t="s">
        <v>198</v>
      </c>
      <c r="J5" s="168"/>
      <c r="K5" s="168"/>
    </row>
    <row r="6" spans="1:19" ht="21.95" customHeight="1">
      <c r="A6" s="7"/>
      <c r="B6" s="7"/>
      <c r="C6" s="7"/>
      <c r="D6" s="3" t="s">
        <v>5</v>
      </c>
      <c r="E6" s="56" t="s">
        <v>238</v>
      </c>
      <c r="F6" s="57"/>
      <c r="G6" s="56" t="s">
        <v>182</v>
      </c>
      <c r="H6" s="56"/>
      <c r="I6" s="56" t="s">
        <v>238</v>
      </c>
      <c r="J6" s="57"/>
      <c r="K6" s="56" t="s">
        <v>182</v>
      </c>
      <c r="M6" s="158"/>
      <c r="N6" s="159"/>
      <c r="P6" s="158"/>
      <c r="Q6" s="158"/>
      <c r="R6" s="149"/>
    </row>
    <row r="7" spans="1:19" ht="21.95" customHeight="1">
      <c r="A7" s="7"/>
      <c r="B7" s="7"/>
      <c r="D7" s="3"/>
      <c r="E7" s="165" t="s">
        <v>88</v>
      </c>
      <c r="F7" s="165"/>
      <c r="G7" s="165"/>
      <c r="H7" s="165"/>
      <c r="I7" s="165"/>
      <c r="J7" s="165"/>
      <c r="K7" s="165"/>
    </row>
    <row r="8" spans="1:19" ht="21.95" customHeight="1">
      <c r="A8" s="6" t="s">
        <v>43</v>
      </c>
      <c r="C8" s="7"/>
      <c r="D8" s="3" t="s">
        <v>246</v>
      </c>
      <c r="E8" s="21">
        <v>33746198</v>
      </c>
      <c r="F8" s="23"/>
      <c r="G8" s="21">
        <v>53444481</v>
      </c>
      <c r="H8" s="23"/>
      <c r="I8" s="21">
        <v>0</v>
      </c>
      <c r="J8" s="23"/>
      <c r="K8" s="21">
        <v>0</v>
      </c>
      <c r="M8" s="23"/>
      <c r="N8" s="149"/>
      <c r="O8" s="23"/>
    </row>
    <row r="9" spans="1:19" ht="21.95" customHeight="1">
      <c r="A9" s="6" t="s">
        <v>160</v>
      </c>
      <c r="B9" s="7"/>
      <c r="C9" s="7"/>
      <c r="D9" s="3" t="s">
        <v>246</v>
      </c>
      <c r="E9" s="21">
        <v>1845107</v>
      </c>
      <c r="F9" s="23"/>
      <c r="G9" s="38">
        <v>2161624</v>
      </c>
      <c r="H9" s="23"/>
      <c r="I9" s="21">
        <v>0</v>
      </c>
      <c r="J9" s="23"/>
      <c r="K9" s="21">
        <v>0</v>
      </c>
      <c r="L9" s="149"/>
      <c r="M9" s="23"/>
      <c r="N9" s="149"/>
      <c r="O9" s="23"/>
    </row>
    <row r="10" spans="1:19" ht="21.95" customHeight="1">
      <c r="A10" s="4" t="s">
        <v>44</v>
      </c>
      <c r="B10" s="4"/>
      <c r="D10" s="3">
        <v>2</v>
      </c>
      <c r="E10" s="27">
        <v>-30472044</v>
      </c>
      <c r="F10" s="23"/>
      <c r="G10" s="27">
        <v>-51153074</v>
      </c>
      <c r="H10" s="23"/>
      <c r="I10" s="27">
        <v>0</v>
      </c>
      <c r="J10" s="23"/>
      <c r="K10" s="27">
        <v>0</v>
      </c>
      <c r="L10" s="149"/>
      <c r="M10" s="23"/>
      <c r="N10" s="149"/>
      <c r="O10" s="23"/>
    </row>
    <row r="11" spans="1:19" s="7" customFormat="1" ht="21.95" customHeight="1">
      <c r="A11" s="5" t="s">
        <v>45</v>
      </c>
      <c r="B11" s="5"/>
      <c r="D11" s="1"/>
      <c r="E11" s="22">
        <f>SUM(E8:E10)</f>
        <v>5119261</v>
      </c>
      <c r="F11" s="30"/>
      <c r="G11" s="22">
        <v>4453031</v>
      </c>
      <c r="H11" s="30"/>
      <c r="I11" s="22">
        <f>SUM(I8:I10)</f>
        <v>0</v>
      </c>
      <c r="J11" s="30"/>
      <c r="K11" s="22">
        <v>0</v>
      </c>
      <c r="L11" s="150"/>
      <c r="M11" s="150"/>
      <c r="N11" s="150"/>
      <c r="O11" s="150"/>
      <c r="P11" s="150"/>
      <c r="Q11" s="150"/>
      <c r="R11" s="161"/>
    </row>
    <row r="12" spans="1:19" ht="9.9499999999999993" customHeight="1">
      <c r="A12" s="7"/>
      <c r="B12" s="7"/>
      <c r="C12" s="7"/>
      <c r="D12" s="51"/>
      <c r="E12" s="8"/>
      <c r="F12" s="8"/>
      <c r="G12" s="8"/>
      <c r="H12" s="9"/>
      <c r="I12" s="8"/>
      <c r="J12" s="8"/>
      <c r="K12" s="8"/>
      <c r="L12" s="149"/>
      <c r="N12" s="149"/>
    </row>
    <row r="13" spans="1:19" s="7" customFormat="1" ht="21.95" customHeight="1">
      <c r="A13" s="4" t="s">
        <v>46</v>
      </c>
      <c r="B13" s="4"/>
      <c r="D13" s="3">
        <v>2</v>
      </c>
      <c r="E13" s="21">
        <v>181643</v>
      </c>
      <c r="F13" s="23"/>
      <c r="G13" s="21">
        <v>213161</v>
      </c>
      <c r="H13" s="30"/>
      <c r="I13" s="21">
        <v>298660</v>
      </c>
      <c r="J13" s="23"/>
      <c r="K13" s="21">
        <v>347745</v>
      </c>
      <c r="L13" s="149"/>
      <c r="M13" s="149"/>
      <c r="N13" s="149"/>
      <c r="O13" s="23"/>
      <c r="P13" s="149"/>
      <c r="Q13" s="149"/>
      <c r="R13" s="160"/>
      <c r="S13" s="6"/>
    </row>
    <row r="14" spans="1:19" ht="21.95" customHeight="1">
      <c r="A14" s="6" t="s">
        <v>48</v>
      </c>
      <c r="D14" s="3">
        <v>2</v>
      </c>
      <c r="E14" s="21">
        <v>1312468</v>
      </c>
      <c r="F14" s="23"/>
      <c r="G14" s="21">
        <v>250685</v>
      </c>
      <c r="H14" s="23"/>
      <c r="I14" s="21">
        <v>216550</v>
      </c>
      <c r="J14" s="23"/>
      <c r="K14" s="21">
        <v>168046</v>
      </c>
      <c r="L14" s="149"/>
      <c r="N14" s="149"/>
      <c r="O14" s="23"/>
    </row>
    <row r="15" spans="1:19" ht="21.95" customHeight="1">
      <c r="A15" s="6" t="s">
        <v>47</v>
      </c>
      <c r="D15" s="3">
        <v>2</v>
      </c>
      <c r="E15" s="21">
        <v>17352</v>
      </c>
      <c r="F15" s="23"/>
      <c r="G15" s="21">
        <v>26514</v>
      </c>
      <c r="H15" s="23"/>
      <c r="I15" s="21">
        <v>1607492</v>
      </c>
      <c r="J15" s="23"/>
      <c r="K15" s="21">
        <v>1938765</v>
      </c>
      <c r="L15" s="149"/>
      <c r="N15" s="149"/>
      <c r="O15" s="23"/>
    </row>
    <row r="16" spans="1:19" ht="21.95" customHeight="1">
      <c r="A16" s="6" t="s">
        <v>49</v>
      </c>
      <c r="D16" s="3">
        <v>2</v>
      </c>
      <c r="E16" s="21">
        <v>446367</v>
      </c>
      <c r="F16" s="23"/>
      <c r="G16" s="21">
        <v>136844</v>
      </c>
      <c r="H16" s="23"/>
      <c r="I16" s="21">
        <v>22006</v>
      </c>
      <c r="J16" s="23"/>
      <c r="K16" s="21">
        <v>1090</v>
      </c>
      <c r="L16" s="149"/>
      <c r="N16" s="149"/>
      <c r="O16" s="23"/>
    </row>
    <row r="17" spans="1:18" ht="21.95" customHeight="1">
      <c r="A17" s="4" t="s">
        <v>50</v>
      </c>
      <c r="B17" s="4"/>
      <c r="C17" s="4"/>
      <c r="D17" s="3">
        <v>2</v>
      </c>
      <c r="E17" s="21">
        <v>-2020520</v>
      </c>
      <c r="F17" s="40"/>
      <c r="G17" s="23">
        <v>-1775486</v>
      </c>
      <c r="H17" s="23"/>
      <c r="I17" s="21">
        <v>-676988</v>
      </c>
      <c r="J17" s="23"/>
      <c r="K17" s="23">
        <v>-779018</v>
      </c>
      <c r="L17" s="149"/>
      <c r="N17" s="149"/>
      <c r="O17" s="23"/>
    </row>
    <row r="18" spans="1:18" ht="21.95" customHeight="1">
      <c r="A18" s="4" t="s">
        <v>199</v>
      </c>
      <c r="B18" s="4"/>
      <c r="C18" s="4"/>
      <c r="D18" s="3"/>
      <c r="E18" s="21">
        <v>142829</v>
      </c>
      <c r="F18" s="40"/>
      <c r="G18" s="23">
        <v>125312</v>
      </c>
      <c r="H18" s="23"/>
      <c r="I18" s="21">
        <v>125972</v>
      </c>
      <c r="J18" s="23"/>
      <c r="K18" s="23">
        <v>284222</v>
      </c>
      <c r="L18" s="149"/>
      <c r="N18" s="149"/>
      <c r="O18" s="23"/>
    </row>
    <row r="19" spans="1:18" ht="21.95" customHeight="1">
      <c r="A19" s="4" t="s">
        <v>200</v>
      </c>
      <c r="B19" s="4"/>
      <c r="C19" s="4"/>
      <c r="D19" s="3"/>
      <c r="E19" s="21">
        <v>410585</v>
      </c>
      <c r="F19" s="40"/>
      <c r="G19" s="23">
        <v>206734</v>
      </c>
      <c r="H19" s="23"/>
      <c r="I19" s="23">
        <v>0</v>
      </c>
      <c r="J19" s="23"/>
      <c r="K19" s="23">
        <v>0</v>
      </c>
      <c r="L19" s="149"/>
      <c r="N19" s="149"/>
      <c r="O19" s="23"/>
    </row>
    <row r="20" spans="1:18" ht="21.95" customHeight="1">
      <c r="A20" s="6" t="s">
        <v>51</v>
      </c>
      <c r="D20" s="3"/>
      <c r="E20" s="21">
        <v>-3165973</v>
      </c>
      <c r="F20" s="23"/>
      <c r="G20" s="21">
        <v>-2223291</v>
      </c>
      <c r="H20" s="23"/>
      <c r="I20" s="23">
        <v>-655147</v>
      </c>
      <c r="J20" s="23"/>
      <c r="K20" s="23">
        <v>-237913</v>
      </c>
      <c r="N20" s="149"/>
      <c r="O20" s="23"/>
    </row>
    <row r="21" spans="1:18" s="4" customFormat="1" ht="21.95" customHeight="1">
      <c r="A21" s="6" t="s">
        <v>156</v>
      </c>
      <c r="B21" s="6"/>
      <c r="C21" s="6"/>
      <c r="D21" s="3">
        <v>4</v>
      </c>
      <c r="E21" s="27">
        <v>3231372</v>
      </c>
      <c r="F21" s="23"/>
      <c r="G21" s="27">
        <v>5337343</v>
      </c>
      <c r="H21" s="23"/>
      <c r="I21" s="27">
        <v>0</v>
      </c>
      <c r="J21" s="23"/>
      <c r="K21" s="27">
        <v>0</v>
      </c>
      <c r="L21" s="151"/>
      <c r="M21" s="149"/>
      <c r="N21" s="149"/>
      <c r="O21" s="23"/>
      <c r="P21" s="151"/>
      <c r="Q21" s="149"/>
      <c r="R21" s="160"/>
    </row>
    <row r="22" spans="1:18" ht="21.95" customHeight="1">
      <c r="A22" s="7" t="s">
        <v>52</v>
      </c>
      <c r="B22" s="7"/>
      <c r="C22" s="7"/>
      <c r="D22" s="3"/>
      <c r="E22" s="28">
        <f>SUM(E11:E21)</f>
        <v>5675384</v>
      </c>
      <c r="F22" s="41"/>
      <c r="G22" s="28">
        <v>6750847</v>
      </c>
      <c r="H22" s="30"/>
      <c r="I22" s="28">
        <f>SUM(I11:I21)</f>
        <v>938545</v>
      </c>
      <c r="J22" s="30"/>
      <c r="K22" s="28">
        <v>1722937</v>
      </c>
      <c r="L22" s="149"/>
      <c r="N22" s="149"/>
      <c r="O22" s="23"/>
    </row>
    <row r="23" spans="1:18" ht="21.95" customHeight="1">
      <c r="A23" s="6" t="s">
        <v>176</v>
      </c>
      <c r="E23" s="21">
        <v>-646933</v>
      </c>
      <c r="F23" s="23"/>
      <c r="G23" s="27">
        <v>-839590</v>
      </c>
      <c r="H23" s="23"/>
      <c r="I23" s="27">
        <v>5044</v>
      </c>
      <c r="J23" s="23"/>
      <c r="K23" s="27">
        <v>5950</v>
      </c>
      <c r="L23" s="149"/>
      <c r="N23" s="149"/>
      <c r="O23" s="23"/>
    </row>
    <row r="24" spans="1:18" ht="21.95" customHeight="1">
      <c r="A24" s="5" t="s">
        <v>90</v>
      </c>
      <c r="E24" s="62">
        <f>SUM(E22:E23)</f>
        <v>5028451</v>
      </c>
      <c r="F24" s="30"/>
      <c r="G24" s="62">
        <v>5911257</v>
      </c>
      <c r="H24" s="30"/>
      <c r="I24" s="62">
        <f>SUM(I22:I23)</f>
        <v>943589</v>
      </c>
      <c r="J24" s="23"/>
      <c r="K24" s="62">
        <v>1728887</v>
      </c>
      <c r="L24" s="149"/>
      <c r="N24" s="149"/>
      <c r="O24" s="23"/>
    </row>
    <row r="25" spans="1:18" ht="9.9499999999999993" customHeight="1">
      <c r="A25" s="7"/>
      <c r="B25" s="7"/>
      <c r="C25" s="7"/>
      <c r="D25" s="51"/>
      <c r="E25" s="8"/>
      <c r="F25" s="8"/>
      <c r="G25" s="8"/>
      <c r="H25" s="9"/>
      <c r="I25" s="8"/>
      <c r="J25" s="8"/>
      <c r="K25" s="8"/>
      <c r="L25" s="149"/>
      <c r="N25" s="149"/>
      <c r="O25" s="23"/>
    </row>
    <row r="26" spans="1:18" ht="21.95" customHeight="1">
      <c r="A26" s="5" t="s">
        <v>53</v>
      </c>
      <c r="B26" s="5"/>
      <c r="D26" s="10"/>
      <c r="E26" s="30"/>
      <c r="F26" s="30"/>
      <c r="G26" s="30"/>
      <c r="H26" s="30"/>
      <c r="I26" s="30"/>
      <c r="J26" s="23"/>
      <c r="K26" s="30"/>
      <c r="L26" s="149"/>
      <c r="N26" s="149"/>
      <c r="O26" s="23"/>
    </row>
    <row r="27" spans="1:18" ht="21.95" customHeight="1">
      <c r="A27" s="36" t="s">
        <v>114</v>
      </c>
      <c r="B27" s="5"/>
      <c r="D27" s="10"/>
      <c r="E27" s="30"/>
      <c r="F27" s="30"/>
      <c r="G27" s="30"/>
      <c r="H27" s="30"/>
      <c r="I27" s="30"/>
      <c r="J27" s="23"/>
      <c r="K27" s="30"/>
      <c r="L27" s="149"/>
      <c r="N27" s="149"/>
      <c r="O27" s="23"/>
    </row>
    <row r="28" spans="1:18" ht="21.95" customHeight="1">
      <c r="A28" s="4" t="s">
        <v>142</v>
      </c>
      <c r="B28" s="4"/>
      <c r="E28" s="21">
        <v>4543944</v>
      </c>
      <c r="F28" s="30"/>
      <c r="G28" s="21">
        <v>5505179</v>
      </c>
      <c r="H28" s="30"/>
      <c r="I28" s="21">
        <v>0</v>
      </c>
      <c r="J28" s="23"/>
      <c r="K28" s="21">
        <v>0</v>
      </c>
      <c r="L28" s="162"/>
      <c r="M28" s="162"/>
      <c r="N28" s="162"/>
      <c r="O28" s="23"/>
      <c r="P28" s="162"/>
    </row>
    <row r="29" spans="1:18" ht="21.95" customHeight="1">
      <c r="A29" s="4" t="s">
        <v>192</v>
      </c>
      <c r="B29" s="4"/>
      <c r="D29" s="3"/>
      <c r="E29" s="21">
        <v>106206</v>
      </c>
      <c r="F29" s="30"/>
      <c r="G29" s="21">
        <v>1867354</v>
      </c>
      <c r="H29" s="30"/>
      <c r="I29" s="21">
        <v>0</v>
      </c>
      <c r="J29" s="23"/>
      <c r="K29" s="21">
        <v>0</v>
      </c>
      <c r="L29" s="162"/>
      <c r="M29" s="162"/>
      <c r="N29" s="162"/>
      <c r="O29" s="23"/>
      <c r="P29" s="162"/>
    </row>
    <row r="30" spans="1:18" ht="21.95" customHeight="1">
      <c r="A30" s="4" t="s">
        <v>193</v>
      </c>
      <c r="B30" s="4"/>
      <c r="D30" s="3">
        <v>4</v>
      </c>
      <c r="E30" s="21">
        <v>91645</v>
      </c>
      <c r="F30" s="30"/>
      <c r="G30" s="21">
        <v>2379600</v>
      </c>
      <c r="H30" s="30"/>
      <c r="I30" s="21">
        <v>0</v>
      </c>
      <c r="J30" s="23"/>
      <c r="K30" s="21">
        <v>0</v>
      </c>
      <c r="L30" s="162"/>
      <c r="M30" s="162"/>
      <c r="N30" s="162"/>
      <c r="O30" s="23"/>
      <c r="P30" s="162"/>
    </row>
    <row r="31" spans="1:18" ht="21.95" customHeight="1">
      <c r="A31" s="4" t="s">
        <v>186</v>
      </c>
      <c r="B31" s="4"/>
      <c r="D31" s="3"/>
      <c r="E31" s="21">
        <v>465204</v>
      </c>
      <c r="F31" s="30"/>
      <c r="G31" s="21">
        <v>-212283</v>
      </c>
      <c r="H31" s="30"/>
      <c r="I31" s="21">
        <v>0</v>
      </c>
      <c r="J31" s="23"/>
      <c r="K31" s="21">
        <v>0</v>
      </c>
      <c r="L31" s="162"/>
      <c r="M31" s="162"/>
      <c r="N31" s="162"/>
      <c r="O31" s="23"/>
      <c r="P31" s="162"/>
    </row>
    <row r="32" spans="1:18" ht="21.95" customHeight="1">
      <c r="A32" s="5" t="s">
        <v>115</v>
      </c>
      <c r="B32" s="4"/>
      <c r="E32" s="62">
        <f>SUM(E28:E31)</f>
        <v>5206999</v>
      </c>
      <c r="F32" s="30"/>
      <c r="G32" s="62">
        <v>9539850</v>
      </c>
      <c r="H32" s="30"/>
      <c r="I32" s="62">
        <f>SUM(I28:I31)</f>
        <v>0</v>
      </c>
      <c r="J32" s="30"/>
      <c r="K32" s="62">
        <v>0</v>
      </c>
      <c r="L32" s="162"/>
      <c r="M32" s="162"/>
      <c r="N32" s="162"/>
      <c r="O32" s="23"/>
      <c r="P32" s="162"/>
    </row>
    <row r="33" spans="1:18" ht="9.9499999999999993" customHeight="1">
      <c r="A33" s="7"/>
      <c r="B33" s="7"/>
      <c r="C33" s="7"/>
      <c r="D33" s="51"/>
      <c r="E33" s="8"/>
      <c r="F33" s="8"/>
      <c r="G33" s="8"/>
      <c r="H33" s="9"/>
      <c r="I33" s="8"/>
      <c r="J33" s="8"/>
      <c r="K33" s="8"/>
      <c r="L33" s="162"/>
      <c r="M33" s="162"/>
      <c r="N33" s="162"/>
      <c r="O33" s="23"/>
      <c r="P33" s="162"/>
    </row>
    <row r="34" spans="1:18" ht="21.95" customHeight="1">
      <c r="A34" s="42" t="s">
        <v>120</v>
      </c>
      <c r="B34" s="4"/>
      <c r="D34" s="6"/>
      <c r="E34" s="153"/>
      <c r="F34" s="30"/>
      <c r="G34" s="22"/>
      <c r="H34" s="30"/>
      <c r="I34" s="22"/>
      <c r="J34" s="30"/>
      <c r="K34" s="21"/>
      <c r="L34" s="162"/>
      <c r="M34" s="162"/>
      <c r="N34" s="162"/>
      <c r="O34" s="23"/>
      <c r="P34" s="162"/>
    </row>
    <row r="35" spans="1:18" ht="21.95" customHeight="1">
      <c r="A35" s="49" t="s">
        <v>219</v>
      </c>
      <c r="B35" s="4"/>
      <c r="D35" s="6"/>
      <c r="E35" s="10"/>
      <c r="F35" s="30"/>
      <c r="G35" s="22"/>
      <c r="H35" s="30"/>
      <c r="I35" s="22"/>
      <c r="J35" s="30"/>
      <c r="K35" s="21"/>
      <c r="L35" s="162"/>
      <c r="M35" s="162"/>
      <c r="N35" s="162"/>
      <c r="O35" s="23"/>
      <c r="P35" s="162"/>
    </row>
    <row r="36" spans="1:18" ht="21.95" customHeight="1">
      <c r="A36" s="49" t="s">
        <v>201</v>
      </c>
      <c r="B36" s="4"/>
      <c r="D36" s="6"/>
      <c r="E36" s="26">
        <v>-408981</v>
      </c>
      <c r="F36" s="23"/>
      <c r="G36" s="26">
        <v>243727</v>
      </c>
      <c r="H36" s="23"/>
      <c r="I36" s="21">
        <v>-304685</v>
      </c>
      <c r="J36" s="23"/>
      <c r="K36" s="21">
        <v>594137</v>
      </c>
      <c r="L36" s="162"/>
      <c r="M36" s="162"/>
      <c r="N36" s="162"/>
      <c r="O36" s="23"/>
      <c r="P36" s="162"/>
    </row>
    <row r="37" spans="1:18" ht="21.95" customHeight="1">
      <c r="A37" s="4" t="s">
        <v>194</v>
      </c>
      <c r="B37" s="4"/>
      <c r="E37" s="21">
        <v>0</v>
      </c>
      <c r="F37" s="23"/>
      <c r="G37" s="21">
        <v>1930</v>
      </c>
      <c r="H37" s="23"/>
      <c r="I37" s="21">
        <v>0</v>
      </c>
      <c r="J37" s="23"/>
      <c r="K37" s="21">
        <v>0</v>
      </c>
      <c r="L37" s="162"/>
      <c r="M37" s="162"/>
      <c r="N37" s="162"/>
      <c r="O37" s="23"/>
      <c r="P37" s="162"/>
    </row>
    <row r="38" spans="1:18" ht="21.95" customHeight="1">
      <c r="A38" s="4" t="s">
        <v>254</v>
      </c>
      <c r="B38" s="4"/>
      <c r="D38" s="3">
        <v>4</v>
      </c>
      <c r="E38" s="21">
        <v>-7679</v>
      </c>
      <c r="F38" s="23"/>
      <c r="G38" s="21">
        <v>11689</v>
      </c>
      <c r="H38" s="23"/>
      <c r="I38" s="21">
        <v>0</v>
      </c>
      <c r="J38" s="23"/>
      <c r="K38" s="21">
        <v>0</v>
      </c>
      <c r="L38" s="162"/>
      <c r="M38" s="162"/>
      <c r="N38" s="162"/>
      <c r="O38" s="23"/>
      <c r="P38" s="162"/>
    </row>
    <row r="39" spans="1:18" ht="21.95" customHeight="1">
      <c r="A39" s="4" t="s">
        <v>143</v>
      </c>
      <c r="B39" s="4"/>
      <c r="E39" s="21">
        <v>60117</v>
      </c>
      <c r="F39" s="23"/>
      <c r="G39" s="21">
        <v>-119182</v>
      </c>
      <c r="H39" s="23"/>
      <c r="I39" s="21">
        <v>60937</v>
      </c>
      <c r="J39" s="23"/>
      <c r="K39" s="21">
        <v>-118827</v>
      </c>
      <c r="L39" s="162"/>
      <c r="M39" s="162"/>
      <c r="N39" s="162"/>
      <c r="O39" s="23"/>
      <c r="P39" s="162"/>
    </row>
    <row r="40" spans="1:18" s="7" customFormat="1" ht="21.95" customHeight="1">
      <c r="A40" s="5" t="s">
        <v>121</v>
      </c>
      <c r="B40" s="5"/>
      <c r="E40" s="67">
        <f>SUM(E36:E39)</f>
        <v>-356543</v>
      </c>
      <c r="F40" s="30"/>
      <c r="G40" s="67">
        <v>138164</v>
      </c>
      <c r="H40" s="30"/>
      <c r="I40" s="67">
        <f>SUM(I36:I39)</f>
        <v>-243748</v>
      </c>
      <c r="J40" s="30"/>
      <c r="K40" s="67">
        <v>475310</v>
      </c>
      <c r="L40" s="163"/>
      <c r="M40" s="162"/>
      <c r="N40" s="162"/>
      <c r="O40" s="23"/>
      <c r="P40" s="163"/>
      <c r="Q40" s="150"/>
      <c r="R40" s="161"/>
    </row>
    <row r="41" spans="1:18" ht="21.95" customHeight="1">
      <c r="A41" s="5" t="s">
        <v>131</v>
      </c>
      <c r="B41" s="5"/>
      <c r="D41" s="10"/>
      <c r="E41" s="30">
        <f>E32+E40</f>
        <v>4850456</v>
      </c>
      <c r="F41" s="30"/>
      <c r="G41" s="30">
        <v>9678014</v>
      </c>
      <c r="H41" s="30"/>
      <c r="I41" s="30">
        <f>I32+I40</f>
        <v>-243748</v>
      </c>
      <c r="J41" s="30"/>
      <c r="K41" s="30">
        <v>475310</v>
      </c>
      <c r="L41" s="163"/>
      <c r="M41" s="162"/>
      <c r="N41" s="162"/>
      <c r="O41" s="23"/>
      <c r="P41" s="162"/>
    </row>
    <row r="42" spans="1:18" ht="21.95" customHeight="1" thickBot="1">
      <c r="A42" s="5" t="s">
        <v>233</v>
      </c>
      <c r="B42" s="5"/>
      <c r="D42" s="10"/>
      <c r="E42" s="31">
        <f>+E41+E24</f>
        <v>9878907</v>
      </c>
      <c r="F42" s="30"/>
      <c r="G42" s="31">
        <v>15589271</v>
      </c>
      <c r="H42" s="30"/>
      <c r="I42" s="31">
        <f>+I41+I24</f>
        <v>699841</v>
      </c>
      <c r="J42" s="23"/>
      <c r="K42" s="31">
        <v>2204197</v>
      </c>
      <c r="L42" s="163"/>
      <c r="M42" s="162"/>
      <c r="N42" s="162"/>
      <c r="O42" s="23"/>
      <c r="P42" s="162"/>
    </row>
    <row r="43" spans="1:18" ht="9.9499999999999993" customHeight="1" thickTop="1">
      <c r="A43" s="7"/>
      <c r="B43" s="7"/>
      <c r="C43" s="7"/>
      <c r="D43" s="51"/>
      <c r="E43" s="8"/>
      <c r="F43" s="8"/>
      <c r="G43" s="8"/>
      <c r="H43" s="9"/>
      <c r="I43" s="8"/>
      <c r="J43" s="8"/>
      <c r="K43" s="8"/>
      <c r="L43" s="149"/>
      <c r="N43" s="149"/>
      <c r="O43" s="23"/>
    </row>
    <row r="44" spans="1:18" ht="21.95" customHeight="1">
      <c r="A44" s="11" t="s">
        <v>116</v>
      </c>
      <c r="B44" s="12"/>
      <c r="C44" s="32"/>
      <c r="D44" s="10"/>
      <c r="E44" s="30"/>
      <c r="F44" s="30"/>
      <c r="G44" s="30"/>
      <c r="H44" s="30"/>
      <c r="I44" s="30"/>
      <c r="J44" s="23"/>
      <c r="K44" s="30"/>
      <c r="L44" s="149"/>
      <c r="N44" s="149"/>
      <c r="O44" s="23"/>
    </row>
    <row r="45" spans="1:18" ht="21.95" customHeight="1">
      <c r="A45" s="13"/>
      <c r="B45" s="13" t="s">
        <v>202</v>
      </c>
      <c r="C45" s="32"/>
      <c r="D45" s="10"/>
      <c r="E45" s="23">
        <v>4754694</v>
      </c>
      <c r="F45" s="30"/>
      <c r="G45" s="23">
        <v>6023679</v>
      </c>
      <c r="H45" s="30"/>
      <c r="I45" s="23">
        <v>943589</v>
      </c>
      <c r="J45" s="23"/>
      <c r="K45" s="23">
        <v>1728887</v>
      </c>
      <c r="L45" s="149"/>
      <c r="N45" s="149"/>
      <c r="O45" s="23"/>
    </row>
    <row r="46" spans="1:18" ht="21.95" customHeight="1">
      <c r="A46" s="13"/>
      <c r="B46" s="13" t="s">
        <v>117</v>
      </c>
      <c r="C46" s="32"/>
      <c r="D46" s="10"/>
      <c r="E46" s="23">
        <v>273757</v>
      </c>
      <c r="F46" s="30"/>
      <c r="G46" s="23">
        <v>-112422</v>
      </c>
      <c r="H46" s="30"/>
      <c r="I46" s="21">
        <v>0</v>
      </c>
      <c r="J46" s="23"/>
      <c r="K46" s="21">
        <v>0</v>
      </c>
      <c r="L46" s="149"/>
      <c r="N46" s="149"/>
      <c r="O46" s="23"/>
    </row>
    <row r="47" spans="1:18" ht="21.95" customHeight="1" thickBot="1">
      <c r="A47" s="11" t="s">
        <v>90</v>
      </c>
      <c r="B47" s="12"/>
      <c r="C47" s="32"/>
      <c r="D47" s="10"/>
      <c r="E47" s="31">
        <f>SUM(E45:E46)</f>
        <v>5028451</v>
      </c>
      <c r="F47" s="30"/>
      <c r="G47" s="31">
        <v>5911257</v>
      </c>
      <c r="H47" s="30"/>
      <c r="I47" s="31">
        <f>SUM(I45:I46)</f>
        <v>943589</v>
      </c>
      <c r="J47" s="23"/>
      <c r="K47" s="31">
        <v>1728887</v>
      </c>
      <c r="L47" s="150"/>
      <c r="N47" s="149"/>
      <c r="O47" s="23"/>
    </row>
    <row r="48" spans="1:18" ht="9.9499999999999993" customHeight="1" thickTop="1">
      <c r="A48" s="7"/>
      <c r="B48" s="7"/>
      <c r="C48" s="7"/>
      <c r="D48" s="51"/>
      <c r="E48" s="8"/>
      <c r="F48" s="8"/>
      <c r="G48" s="8"/>
      <c r="H48" s="9"/>
      <c r="I48" s="8"/>
      <c r="J48" s="8"/>
      <c r="K48" s="8"/>
      <c r="L48" s="149"/>
      <c r="N48" s="149"/>
      <c r="O48" s="23"/>
    </row>
    <row r="49" spans="1:15" ht="21.95" customHeight="1">
      <c r="A49" s="7" t="s">
        <v>257</v>
      </c>
      <c r="B49" s="7"/>
      <c r="E49" s="30"/>
      <c r="F49" s="30"/>
      <c r="G49" s="30"/>
      <c r="H49" s="30"/>
      <c r="I49" s="30"/>
      <c r="J49" s="30"/>
      <c r="K49" s="30"/>
      <c r="L49" s="149"/>
      <c r="N49" s="149"/>
      <c r="O49" s="23"/>
    </row>
    <row r="50" spans="1:15" ht="21.95" customHeight="1">
      <c r="B50" s="13" t="s">
        <v>202</v>
      </c>
      <c r="C50" s="32"/>
      <c r="E50" s="21">
        <v>9561589</v>
      </c>
      <c r="F50" s="23"/>
      <c r="G50" s="21">
        <v>15274934</v>
      </c>
      <c r="H50" s="23"/>
      <c r="I50" s="21">
        <v>699841</v>
      </c>
      <c r="J50" s="23"/>
      <c r="K50" s="21">
        <v>2204197</v>
      </c>
      <c r="L50" s="149"/>
      <c r="N50" s="149"/>
      <c r="O50" s="23"/>
    </row>
    <row r="51" spans="1:15" ht="21.95" customHeight="1">
      <c r="B51" s="13" t="s">
        <v>117</v>
      </c>
      <c r="C51" s="32"/>
      <c r="E51" s="21">
        <v>317318</v>
      </c>
      <c r="F51" s="23"/>
      <c r="G51" s="21">
        <v>314337</v>
      </c>
      <c r="H51" s="23"/>
      <c r="I51" s="21">
        <v>0</v>
      </c>
      <c r="J51" s="23"/>
      <c r="K51" s="21">
        <v>0</v>
      </c>
      <c r="L51" s="149"/>
      <c r="N51" s="149"/>
      <c r="O51" s="23"/>
    </row>
    <row r="52" spans="1:15" ht="21.95" customHeight="1" thickBot="1">
      <c r="A52" s="7" t="s">
        <v>233</v>
      </c>
      <c r="B52" s="7"/>
      <c r="E52" s="31">
        <f>SUM(E50:E51)</f>
        <v>9878907</v>
      </c>
      <c r="F52" s="30"/>
      <c r="G52" s="31">
        <v>15589271</v>
      </c>
      <c r="H52" s="30"/>
      <c r="I52" s="31">
        <f>SUM(I50:I51)</f>
        <v>699841</v>
      </c>
      <c r="J52" s="23"/>
      <c r="K52" s="31">
        <v>2204197</v>
      </c>
      <c r="L52" s="150"/>
      <c r="N52" s="149"/>
      <c r="O52" s="23"/>
    </row>
    <row r="53" spans="1:15" ht="9.9499999999999993" customHeight="1" thickTop="1">
      <c r="A53" s="7"/>
      <c r="B53" s="7"/>
      <c r="C53" s="7"/>
      <c r="D53" s="51"/>
      <c r="E53" s="8"/>
      <c r="F53" s="8"/>
      <c r="G53" s="8"/>
      <c r="H53" s="9"/>
      <c r="I53" s="8"/>
      <c r="J53" s="8"/>
      <c r="K53" s="8"/>
    </row>
    <row r="54" spans="1:15" ht="23.45" customHeight="1" thickBot="1">
      <c r="A54" s="7" t="s">
        <v>100</v>
      </c>
      <c r="B54" s="7"/>
      <c r="C54" s="7"/>
      <c r="E54" s="14">
        <f>E45/2175000</f>
        <v>2.1860662068965517</v>
      </c>
      <c r="F54" s="7"/>
      <c r="G54" s="14">
        <v>3.29</v>
      </c>
      <c r="H54" s="7"/>
      <c r="I54" s="14">
        <f>I45/2219231</f>
        <v>0.42518737346405128</v>
      </c>
      <c r="J54" s="7"/>
      <c r="K54" s="14">
        <v>0.94</v>
      </c>
    </row>
    <row r="55" spans="1:15" ht="9.9499999999999993" customHeight="1" thickTop="1">
      <c r="A55" s="7"/>
      <c r="B55" s="7"/>
      <c r="C55" s="7"/>
      <c r="D55" s="51"/>
      <c r="E55" s="8"/>
      <c r="F55" s="8"/>
      <c r="G55" s="8"/>
      <c r="H55" s="9"/>
      <c r="I55" s="8"/>
      <c r="J55" s="8"/>
      <c r="K55" s="8"/>
    </row>
    <row r="56" spans="1:15">
      <c r="E56" s="20"/>
      <c r="I56" s="20"/>
    </row>
    <row r="57" spans="1:15">
      <c r="E57" s="20"/>
      <c r="I57" s="20"/>
    </row>
    <row r="58" spans="1:15">
      <c r="E58" s="20"/>
    </row>
  </sheetData>
  <mergeCells count="9">
    <mergeCell ref="E5:G5"/>
    <mergeCell ref="I5:K5"/>
    <mergeCell ref="E7:K7"/>
    <mergeCell ref="A1:K1"/>
    <mergeCell ref="A2:K2"/>
    <mergeCell ref="E3:G3"/>
    <mergeCell ref="I3:K3"/>
    <mergeCell ref="E4:G4"/>
    <mergeCell ref="I4:K4"/>
  </mergeCells>
  <pageMargins left="0.8" right="0.8" top="0.48" bottom="0.5" header="0.5" footer="0.5"/>
  <pageSetup paperSize="9" scale="64" firstPageNumber="7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CC96122-CAE8-45A3-AAF4-1282387286A1}">
  <dimension ref="A1:AC37"/>
  <sheetViews>
    <sheetView view="pageBreakPreview" zoomScale="90" zoomScaleNormal="60" zoomScaleSheetLayoutView="90" workbookViewId="0"/>
  </sheetViews>
  <sheetFormatPr defaultColWidth="9.125" defaultRowHeight="22.5" customHeight="1"/>
  <cols>
    <col min="1" max="2" width="2.375" style="6" customWidth="1"/>
    <col min="3" max="3" width="41.625" style="6" customWidth="1"/>
    <col min="4" max="4" width="6.625" style="6" customWidth="1"/>
    <col min="5" max="5" width="10.625" style="6" customWidth="1"/>
    <col min="6" max="6" width="1.125" style="6" customWidth="1"/>
    <col min="7" max="7" width="10.125" style="6" customWidth="1"/>
    <col min="8" max="8" width="1.125" style="6" customWidth="1"/>
    <col min="9" max="9" width="10.625" style="6" customWidth="1"/>
    <col min="10" max="10" width="1.125" style="6" customWidth="1"/>
    <col min="11" max="11" width="10.875" style="6" customWidth="1"/>
    <col min="12" max="12" width="1.125" style="6" customWidth="1"/>
    <col min="13" max="13" width="10.875" style="6" customWidth="1"/>
    <col min="14" max="14" width="1.125" style="6" customWidth="1"/>
    <col min="15" max="15" width="12.625" style="6" customWidth="1"/>
    <col min="16" max="16" width="1.125" style="6" customWidth="1"/>
    <col min="17" max="17" width="12.625" style="6" customWidth="1"/>
    <col min="18" max="18" width="1.125" style="6" customWidth="1"/>
    <col min="19" max="19" width="12.625" style="6" customWidth="1"/>
    <col min="20" max="20" width="1.125" style="6" customWidth="1"/>
    <col min="21" max="21" width="15" style="6" customWidth="1"/>
    <col min="22" max="22" width="1.125" style="6" customWidth="1"/>
    <col min="23" max="23" width="12.125" style="6" customWidth="1"/>
    <col min="24" max="24" width="1.125" style="6" customWidth="1"/>
    <col min="25" max="25" width="11.875" style="6" customWidth="1"/>
    <col min="26" max="26" width="1.125" style="6" customWidth="1"/>
    <col min="27" max="27" width="12.125" style="6" customWidth="1"/>
    <col min="28" max="28" width="1.125" style="6" customWidth="1"/>
    <col min="29" max="29" width="10.625" style="7" customWidth="1"/>
    <col min="30" max="16384" width="9.125" style="6"/>
  </cols>
  <sheetData>
    <row r="1" spans="1:29" ht="22.5" customHeight="1">
      <c r="A1" s="35" t="s">
        <v>137</v>
      </c>
      <c r="B1" s="7"/>
      <c r="C1" s="7"/>
      <c r="D1" s="7"/>
      <c r="E1" s="20"/>
      <c r="F1" s="20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29" ht="22.5" customHeight="1">
      <c r="A2" s="35" t="s">
        <v>91</v>
      </c>
      <c r="B2" s="7"/>
      <c r="C2" s="7"/>
      <c r="D2" s="7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29" ht="9.9499999999999993" customHeight="1">
      <c r="A3" s="7"/>
      <c r="B3" s="7"/>
      <c r="C3" s="7"/>
      <c r="D3" s="7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19"/>
    </row>
    <row r="4" spans="1:29" ht="22.5" customHeight="1">
      <c r="D4" s="7"/>
      <c r="E4" s="169" t="s">
        <v>1</v>
      </c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</row>
    <row r="5" spans="1:29" ht="22.5" customHeight="1">
      <c r="D5" s="7"/>
      <c r="E5" s="17"/>
      <c r="F5" s="17"/>
      <c r="G5" s="15"/>
      <c r="H5" s="15"/>
      <c r="I5" s="170" t="s">
        <v>38</v>
      </c>
      <c r="J5" s="170"/>
      <c r="K5" s="170"/>
      <c r="L5" s="44"/>
      <c r="M5" s="170" t="s">
        <v>40</v>
      </c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45"/>
      <c r="Y5" s="45"/>
      <c r="Z5" s="45"/>
      <c r="AA5" s="45"/>
      <c r="AB5" s="15"/>
      <c r="AC5" s="17"/>
    </row>
    <row r="6" spans="1:29" ht="22.5" customHeight="1">
      <c r="D6" s="7"/>
      <c r="E6" s="17"/>
      <c r="F6" s="17"/>
      <c r="G6" s="15"/>
      <c r="H6" s="15"/>
      <c r="I6" s="45"/>
      <c r="J6" s="45"/>
      <c r="K6" s="45"/>
      <c r="L6" s="44"/>
      <c r="M6" s="45"/>
      <c r="N6" s="45"/>
      <c r="O6" s="45"/>
      <c r="P6" s="45"/>
      <c r="Q6" s="45"/>
      <c r="R6" s="45"/>
      <c r="S6" s="45" t="s">
        <v>127</v>
      </c>
      <c r="T6" s="45"/>
      <c r="U6" s="45"/>
      <c r="V6" s="45"/>
      <c r="W6" s="45"/>
      <c r="X6" s="45"/>
      <c r="Y6" s="45"/>
      <c r="Z6" s="45"/>
      <c r="AA6" s="45"/>
      <c r="AB6" s="15"/>
      <c r="AC6" s="17"/>
    </row>
    <row r="7" spans="1:29" ht="22.5" customHeight="1">
      <c r="D7" s="7"/>
      <c r="E7" s="17"/>
      <c r="F7" s="17"/>
      <c r="G7" s="15"/>
      <c r="H7" s="15"/>
      <c r="I7" s="45"/>
      <c r="J7" s="45"/>
      <c r="K7" s="45"/>
      <c r="L7" s="45"/>
      <c r="M7" s="45"/>
      <c r="N7" s="45"/>
      <c r="O7" s="45"/>
      <c r="P7" s="15"/>
      <c r="Q7" s="15"/>
      <c r="R7" s="45"/>
      <c r="S7" s="45" t="s">
        <v>157</v>
      </c>
      <c r="T7" s="45"/>
      <c r="U7" s="45"/>
      <c r="V7" s="45"/>
      <c r="W7" s="45"/>
      <c r="X7" s="45"/>
      <c r="Y7" s="45"/>
      <c r="Z7" s="45"/>
      <c r="AA7" s="45"/>
      <c r="AB7" s="15"/>
      <c r="AC7" s="17"/>
    </row>
    <row r="8" spans="1:29" ht="22.5" customHeight="1">
      <c r="A8" s="7"/>
      <c r="B8" s="7"/>
      <c r="C8" s="7"/>
      <c r="D8" s="7"/>
      <c r="E8" s="17"/>
      <c r="F8" s="17"/>
      <c r="G8" s="15"/>
      <c r="H8" s="15"/>
      <c r="I8" s="45"/>
      <c r="J8" s="45"/>
      <c r="K8" s="45"/>
      <c r="L8" s="45"/>
      <c r="M8" s="45"/>
      <c r="N8" s="45"/>
      <c r="O8" s="45"/>
      <c r="P8" s="15"/>
      <c r="Q8" s="15" t="s">
        <v>166</v>
      </c>
      <c r="R8" s="45"/>
      <c r="S8" s="45" t="s">
        <v>62</v>
      </c>
      <c r="T8" s="45"/>
      <c r="U8" s="45" t="s">
        <v>236</v>
      </c>
      <c r="V8" s="45"/>
      <c r="W8" s="45"/>
      <c r="X8" s="45"/>
      <c r="Y8" s="45"/>
      <c r="Z8" s="45"/>
      <c r="AA8" s="45"/>
      <c r="AB8" s="15"/>
      <c r="AC8" s="17"/>
    </row>
    <row r="9" spans="1:29" ht="22.5" customHeight="1">
      <c r="A9" s="7"/>
      <c r="B9" s="7"/>
      <c r="C9" s="7"/>
      <c r="D9" s="7"/>
      <c r="E9" s="15" t="s">
        <v>247</v>
      </c>
      <c r="F9" s="17"/>
      <c r="G9" s="15"/>
      <c r="H9" s="15"/>
      <c r="I9" s="15"/>
      <c r="J9" s="15"/>
      <c r="K9" s="15"/>
      <c r="L9" s="24"/>
      <c r="M9" s="24" t="s">
        <v>166</v>
      </c>
      <c r="N9" s="24"/>
      <c r="O9" s="45" t="s">
        <v>166</v>
      </c>
      <c r="P9" s="15"/>
      <c r="Q9" s="24" t="s">
        <v>167</v>
      </c>
      <c r="R9" s="15"/>
      <c r="S9" s="15" t="s">
        <v>158</v>
      </c>
      <c r="T9" s="15"/>
      <c r="U9" s="45" t="s">
        <v>102</v>
      </c>
      <c r="V9" s="24"/>
      <c r="W9" s="15" t="s">
        <v>54</v>
      </c>
      <c r="X9" s="15"/>
      <c r="Y9" s="15" t="s">
        <v>55</v>
      </c>
      <c r="Z9" s="15"/>
      <c r="AA9" s="15" t="s">
        <v>56</v>
      </c>
      <c r="AB9" s="15"/>
      <c r="AC9" s="15"/>
    </row>
    <row r="10" spans="1:29" s="15" customFormat="1" ht="22.5" customHeight="1">
      <c r="A10" s="7"/>
      <c r="B10" s="6"/>
      <c r="C10" s="6"/>
      <c r="D10" s="18"/>
      <c r="E10" s="15" t="s">
        <v>79</v>
      </c>
      <c r="G10" s="15" t="s">
        <v>80</v>
      </c>
      <c r="I10" s="15" t="s">
        <v>57</v>
      </c>
      <c r="M10" s="15" t="s">
        <v>169</v>
      </c>
      <c r="O10" s="24" t="s">
        <v>171</v>
      </c>
      <c r="Q10" s="24" t="s">
        <v>122</v>
      </c>
      <c r="S10" s="15" t="s">
        <v>145</v>
      </c>
      <c r="U10" s="45" t="s">
        <v>103</v>
      </c>
      <c r="V10" s="25"/>
      <c r="W10" s="15" t="s">
        <v>58</v>
      </c>
      <c r="Y10" s="15" t="s">
        <v>63</v>
      </c>
      <c r="AA10" s="15" t="s">
        <v>130</v>
      </c>
      <c r="AC10" s="15" t="s">
        <v>55</v>
      </c>
    </row>
    <row r="11" spans="1:29" s="15" customFormat="1" ht="22.5" customHeight="1">
      <c r="A11" s="6"/>
      <c r="B11" s="6"/>
      <c r="C11" s="6"/>
      <c r="D11" s="3"/>
      <c r="E11" s="45" t="s">
        <v>81</v>
      </c>
      <c r="G11" s="45" t="s">
        <v>82</v>
      </c>
      <c r="I11" s="45" t="s">
        <v>61</v>
      </c>
      <c r="K11" s="45" t="s">
        <v>39</v>
      </c>
      <c r="L11" s="45"/>
      <c r="M11" s="45" t="s">
        <v>144</v>
      </c>
      <c r="N11" s="45"/>
      <c r="O11" s="45" t="s">
        <v>170</v>
      </c>
      <c r="Q11" s="24" t="s">
        <v>125</v>
      </c>
      <c r="S11" s="45" t="s">
        <v>159</v>
      </c>
      <c r="T11" s="45"/>
      <c r="U11" s="45" t="s">
        <v>104</v>
      </c>
      <c r="V11" s="24"/>
      <c r="W11" s="45" t="s">
        <v>35</v>
      </c>
      <c r="X11" s="45"/>
      <c r="Y11" s="45" t="s">
        <v>105</v>
      </c>
      <c r="Z11" s="45"/>
      <c r="AA11" s="45" t="s">
        <v>129</v>
      </c>
      <c r="AC11" s="15" t="s">
        <v>63</v>
      </c>
    </row>
    <row r="12" spans="1:29" ht="22.5" customHeight="1">
      <c r="E12" s="171" t="s">
        <v>88</v>
      </c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</row>
    <row r="13" spans="1:29" s="7" customFormat="1" ht="22.5" customHeight="1">
      <c r="A13" s="16" t="s">
        <v>204</v>
      </c>
      <c r="B13" s="17"/>
      <c r="C13" s="17"/>
    </row>
    <row r="14" spans="1:29" s="7" customFormat="1" ht="22.5" customHeight="1">
      <c r="A14" s="7" t="s">
        <v>187</v>
      </c>
      <c r="B14" s="6"/>
      <c r="E14" s="30">
        <v>14500000</v>
      </c>
      <c r="F14" s="30"/>
      <c r="G14" s="30">
        <v>1531778</v>
      </c>
      <c r="H14" s="30"/>
      <c r="I14" s="30">
        <v>1450000</v>
      </c>
      <c r="J14" s="30"/>
      <c r="K14" s="30">
        <v>57924446</v>
      </c>
      <c r="L14" s="30"/>
      <c r="M14" s="30">
        <v>-2327603</v>
      </c>
      <c r="N14" s="30"/>
      <c r="O14" s="30">
        <v>-1959671</v>
      </c>
      <c r="P14" s="30"/>
      <c r="Q14" s="30">
        <v>-335855</v>
      </c>
      <c r="R14" s="30"/>
      <c r="S14" s="30">
        <v>-405859</v>
      </c>
      <c r="T14" s="30"/>
      <c r="U14" s="30">
        <v>-40749</v>
      </c>
      <c r="V14" s="30"/>
      <c r="W14" s="30">
        <v>-5069737</v>
      </c>
      <c r="X14" s="30"/>
      <c r="Y14" s="30">
        <v>70336487</v>
      </c>
      <c r="Z14" s="30"/>
      <c r="AA14" s="30">
        <v>8941455</v>
      </c>
      <c r="AB14" s="30"/>
      <c r="AC14" s="30">
        <v>79277942</v>
      </c>
    </row>
    <row r="15" spans="1:29" s="7" customFormat="1" ht="9.9499999999999993" customHeight="1">
      <c r="E15" s="30"/>
      <c r="F15" s="30"/>
      <c r="G15" s="30"/>
      <c r="H15" s="30"/>
      <c r="I15" s="30"/>
      <c r="J15" s="30"/>
      <c r="K15" s="30"/>
      <c r="L15" s="30"/>
      <c r="M15" s="30"/>
      <c r="N15" s="30"/>
      <c r="O15" s="30"/>
      <c r="P15" s="30"/>
      <c r="Q15" s="30"/>
      <c r="R15" s="30"/>
      <c r="S15" s="30"/>
      <c r="T15" s="30"/>
      <c r="U15" s="30"/>
      <c r="V15" s="30"/>
      <c r="W15" s="30"/>
      <c r="X15" s="30"/>
      <c r="Y15" s="19"/>
      <c r="Z15" s="30"/>
      <c r="AA15" s="30"/>
      <c r="AB15" s="30"/>
      <c r="AC15" s="30"/>
    </row>
    <row r="16" spans="1:29" s="7" customFormat="1" ht="22.5" customHeight="1">
      <c r="A16" s="69" t="s">
        <v>152</v>
      </c>
      <c r="E16" s="30"/>
      <c r="F16" s="30"/>
      <c r="G16" s="30"/>
      <c r="H16" s="22"/>
      <c r="I16" s="30"/>
      <c r="J16" s="22"/>
      <c r="K16" s="30"/>
      <c r="L16" s="22"/>
      <c r="M16" s="30"/>
      <c r="N16" s="22"/>
      <c r="O16" s="30"/>
      <c r="P16" s="22"/>
      <c r="Q16" s="30"/>
      <c r="R16" s="30"/>
      <c r="S16" s="30"/>
      <c r="T16" s="30"/>
      <c r="U16" s="30"/>
      <c r="V16" s="30"/>
      <c r="W16" s="30"/>
      <c r="X16" s="30"/>
      <c r="Y16" s="19"/>
      <c r="Z16" s="30"/>
      <c r="AA16" s="30"/>
      <c r="AB16" s="22"/>
      <c r="AC16" s="30"/>
    </row>
    <row r="17" spans="1:29" s="7" customFormat="1" ht="22.5" customHeight="1">
      <c r="A17" s="70"/>
      <c r="B17" s="71" t="s">
        <v>205</v>
      </c>
      <c r="D17" s="50"/>
      <c r="E17" s="30"/>
      <c r="F17" s="30"/>
      <c r="G17" s="30"/>
      <c r="H17" s="22"/>
      <c r="I17" s="30"/>
      <c r="J17" s="22"/>
      <c r="K17" s="30"/>
      <c r="L17" s="22"/>
      <c r="M17" s="30"/>
      <c r="N17" s="22"/>
      <c r="O17" s="30"/>
      <c r="P17" s="22"/>
      <c r="Q17" s="30"/>
      <c r="R17" s="30"/>
      <c r="S17" s="30"/>
      <c r="T17" s="30"/>
      <c r="U17" s="30"/>
      <c r="V17" s="30"/>
      <c r="W17" s="30"/>
      <c r="X17" s="30"/>
      <c r="Y17" s="19"/>
      <c r="Z17" s="30"/>
      <c r="AA17" s="30"/>
      <c r="AB17" s="22"/>
      <c r="AC17" s="30"/>
    </row>
    <row r="18" spans="1:29" s="7" customFormat="1" ht="22.5" customHeight="1">
      <c r="A18" s="70"/>
      <c r="B18" s="72" t="s">
        <v>206</v>
      </c>
      <c r="D18" s="50"/>
      <c r="E18" s="23">
        <v>7250000</v>
      </c>
      <c r="F18" s="23"/>
      <c r="G18" s="23">
        <v>17748000</v>
      </c>
      <c r="H18" s="21"/>
      <c r="I18" s="23">
        <v>0</v>
      </c>
      <c r="J18" s="21"/>
      <c r="K18" s="23">
        <v>0</v>
      </c>
      <c r="L18" s="21"/>
      <c r="M18" s="23">
        <v>0</v>
      </c>
      <c r="N18" s="21"/>
      <c r="O18" s="23">
        <v>0</v>
      </c>
      <c r="P18" s="21"/>
      <c r="Q18" s="23">
        <v>0</v>
      </c>
      <c r="R18" s="23"/>
      <c r="S18" s="23">
        <v>0</v>
      </c>
      <c r="T18" s="23"/>
      <c r="U18" s="23">
        <v>0</v>
      </c>
      <c r="V18" s="23"/>
      <c r="W18" s="20">
        <v>0</v>
      </c>
      <c r="X18" s="23"/>
      <c r="Y18" s="20">
        <v>24998000</v>
      </c>
      <c r="Z18" s="23"/>
      <c r="AA18" s="23">
        <v>0</v>
      </c>
      <c r="AB18" s="21"/>
      <c r="AC18" s="20">
        <v>24998000</v>
      </c>
    </row>
    <row r="19" spans="1:29" ht="22.5" customHeight="1">
      <c r="A19" s="73"/>
      <c r="B19" s="6" t="s">
        <v>224</v>
      </c>
      <c r="D19" s="50"/>
      <c r="E19" s="23">
        <v>0</v>
      </c>
      <c r="F19" s="23"/>
      <c r="G19" s="23">
        <v>0</v>
      </c>
      <c r="H19" s="21"/>
      <c r="I19" s="23">
        <v>0</v>
      </c>
      <c r="J19" s="21"/>
      <c r="K19" s="23">
        <v>-3697500</v>
      </c>
      <c r="L19" s="21"/>
      <c r="M19" s="23">
        <v>0</v>
      </c>
      <c r="N19" s="21"/>
      <c r="O19" s="23">
        <v>0</v>
      </c>
      <c r="P19" s="21"/>
      <c r="Q19" s="23">
        <v>0</v>
      </c>
      <c r="R19" s="23"/>
      <c r="S19" s="23">
        <v>0</v>
      </c>
      <c r="T19" s="23"/>
      <c r="U19" s="23">
        <v>0</v>
      </c>
      <c r="V19" s="23"/>
      <c r="W19" s="20">
        <v>0</v>
      </c>
      <c r="X19" s="23"/>
      <c r="Y19" s="20">
        <v>-3697500</v>
      </c>
      <c r="Z19" s="23"/>
      <c r="AA19" s="23">
        <v>-364368</v>
      </c>
      <c r="AB19" s="21"/>
      <c r="AC19" s="20">
        <v>-4061868</v>
      </c>
    </row>
    <row r="20" spans="1:29" s="7" customFormat="1" ht="22.5" customHeight="1">
      <c r="A20" s="70"/>
      <c r="B20" s="65" t="s">
        <v>207</v>
      </c>
      <c r="D20" s="50"/>
      <c r="E20" s="62">
        <v>7250000</v>
      </c>
      <c r="F20" s="30"/>
      <c r="G20" s="62">
        <v>17748000</v>
      </c>
      <c r="H20" s="22"/>
      <c r="I20" s="62">
        <v>0</v>
      </c>
      <c r="J20" s="22"/>
      <c r="K20" s="62">
        <v>-3697500</v>
      </c>
      <c r="L20" s="22"/>
      <c r="M20" s="62">
        <v>0</v>
      </c>
      <c r="N20" s="22"/>
      <c r="O20" s="62">
        <v>0</v>
      </c>
      <c r="P20" s="22"/>
      <c r="Q20" s="62">
        <v>0</v>
      </c>
      <c r="R20" s="30"/>
      <c r="S20" s="62">
        <v>0</v>
      </c>
      <c r="T20" s="30"/>
      <c r="U20" s="62">
        <v>0</v>
      </c>
      <c r="V20" s="30"/>
      <c r="W20" s="62">
        <v>0</v>
      </c>
      <c r="X20" s="30"/>
      <c r="Y20" s="62">
        <v>21300500</v>
      </c>
      <c r="Z20" s="30"/>
      <c r="AA20" s="62">
        <v>-364368</v>
      </c>
      <c r="AB20" s="22"/>
      <c r="AC20" s="62">
        <v>20936132</v>
      </c>
    </row>
    <row r="21" spans="1:29" s="7" customFormat="1" ht="15" customHeight="1">
      <c r="A21" s="70"/>
      <c r="C21" s="65"/>
      <c r="E21" s="30"/>
      <c r="F21" s="30"/>
      <c r="G21" s="30"/>
      <c r="H21" s="22"/>
      <c r="I21" s="30"/>
      <c r="J21" s="22"/>
      <c r="K21" s="30"/>
      <c r="L21" s="22"/>
      <c r="M21" s="30"/>
      <c r="N21" s="22"/>
      <c r="O21" s="30"/>
      <c r="P21" s="22"/>
      <c r="Q21" s="30"/>
      <c r="R21" s="30"/>
      <c r="S21" s="30"/>
      <c r="T21" s="30"/>
      <c r="U21" s="30"/>
      <c r="V21" s="30"/>
      <c r="W21" s="30"/>
      <c r="X21" s="30"/>
      <c r="Y21" s="19"/>
      <c r="Z21" s="30"/>
      <c r="AA21" s="30"/>
      <c r="AB21" s="22"/>
      <c r="AC21" s="30"/>
    </row>
    <row r="22" spans="1:29" s="7" customFormat="1" ht="22.5" customHeight="1">
      <c r="A22" s="70"/>
      <c r="B22" s="65" t="s">
        <v>189</v>
      </c>
      <c r="E22" s="30"/>
      <c r="F22" s="30"/>
      <c r="G22" s="30"/>
      <c r="H22" s="22"/>
      <c r="I22" s="30"/>
      <c r="J22" s="22"/>
      <c r="K22" s="30"/>
      <c r="L22" s="22"/>
      <c r="M22" s="30"/>
      <c r="N22" s="22"/>
      <c r="O22" s="30"/>
      <c r="P22" s="22"/>
      <c r="Q22" s="30"/>
      <c r="R22" s="30"/>
      <c r="S22" s="30"/>
      <c r="T22" s="30"/>
      <c r="U22" s="30"/>
      <c r="V22" s="30"/>
      <c r="W22" s="30"/>
      <c r="X22" s="30"/>
      <c r="Y22" s="30"/>
      <c r="Z22" s="30"/>
      <c r="AA22" s="30"/>
      <c r="AB22" s="22"/>
      <c r="AC22" s="30"/>
    </row>
    <row r="23" spans="1:29" s="7" customFormat="1" ht="22.5" customHeight="1">
      <c r="A23" s="70"/>
      <c r="B23" s="6" t="s">
        <v>190</v>
      </c>
      <c r="E23" s="30"/>
      <c r="F23" s="30"/>
      <c r="G23" s="30"/>
      <c r="H23" s="22"/>
      <c r="I23" s="30"/>
      <c r="J23" s="22"/>
      <c r="K23" s="30"/>
      <c r="L23" s="22"/>
      <c r="M23" s="30"/>
      <c r="N23" s="22"/>
      <c r="O23" s="30"/>
      <c r="P23" s="22"/>
      <c r="Q23" s="30"/>
      <c r="R23" s="30"/>
      <c r="S23" s="30"/>
      <c r="T23" s="30"/>
      <c r="U23" s="30"/>
      <c r="V23" s="30"/>
      <c r="W23" s="30"/>
      <c r="X23" s="30"/>
      <c r="Y23" s="19"/>
      <c r="Z23" s="30"/>
      <c r="AA23" s="30"/>
      <c r="AB23" s="22"/>
      <c r="AC23" s="30"/>
    </row>
    <row r="24" spans="1:29" ht="22.5" customHeight="1">
      <c r="A24" s="74"/>
      <c r="B24" s="6" t="s">
        <v>196</v>
      </c>
      <c r="D24" s="50"/>
      <c r="E24" s="23">
        <v>0</v>
      </c>
      <c r="F24" s="23"/>
      <c r="G24" s="23">
        <v>0</v>
      </c>
      <c r="H24" s="21"/>
      <c r="I24" s="23">
        <v>0</v>
      </c>
      <c r="J24" s="21"/>
      <c r="K24" s="23">
        <v>788</v>
      </c>
      <c r="L24" s="21"/>
      <c r="M24" s="23">
        <v>0</v>
      </c>
      <c r="N24" s="21"/>
      <c r="O24" s="23">
        <v>0</v>
      </c>
      <c r="P24" s="21"/>
      <c r="Q24" s="23">
        <v>0</v>
      </c>
      <c r="R24" s="23"/>
      <c r="S24" s="23">
        <v>0</v>
      </c>
      <c r="T24" s="23"/>
      <c r="U24" s="23">
        <v>0</v>
      </c>
      <c r="V24" s="23"/>
      <c r="W24" s="20">
        <v>0</v>
      </c>
      <c r="X24" s="23"/>
      <c r="Y24" s="20">
        <v>788</v>
      </c>
      <c r="Z24" s="23"/>
      <c r="AA24" s="23">
        <v>-46166</v>
      </c>
      <c r="AB24" s="21"/>
      <c r="AC24" s="20">
        <v>-45378</v>
      </c>
    </row>
    <row r="25" spans="1:29" s="7" customFormat="1" ht="22.5" customHeight="1">
      <c r="A25" s="70"/>
      <c r="B25" s="65" t="s">
        <v>191</v>
      </c>
      <c r="E25" s="62">
        <v>0</v>
      </c>
      <c r="F25" s="30"/>
      <c r="G25" s="62">
        <v>0</v>
      </c>
      <c r="H25" s="22"/>
      <c r="I25" s="62">
        <v>0</v>
      </c>
      <c r="J25" s="22"/>
      <c r="K25" s="62">
        <v>788</v>
      </c>
      <c r="L25" s="22"/>
      <c r="M25" s="62">
        <v>0</v>
      </c>
      <c r="N25" s="22"/>
      <c r="O25" s="62">
        <v>0</v>
      </c>
      <c r="P25" s="22"/>
      <c r="Q25" s="62">
        <v>0</v>
      </c>
      <c r="R25" s="30"/>
      <c r="S25" s="62">
        <v>0</v>
      </c>
      <c r="T25" s="30"/>
      <c r="U25" s="62">
        <v>0</v>
      </c>
      <c r="V25" s="30"/>
      <c r="W25" s="62">
        <v>0</v>
      </c>
      <c r="X25" s="30"/>
      <c r="Y25" s="62">
        <v>788</v>
      </c>
      <c r="Z25" s="30"/>
      <c r="AA25" s="62">
        <v>-46166</v>
      </c>
      <c r="AB25" s="22"/>
      <c r="AC25" s="62">
        <v>-45378</v>
      </c>
    </row>
    <row r="26" spans="1:29" ht="11.1" customHeight="1">
      <c r="A26" s="75"/>
      <c r="B26" s="7"/>
      <c r="C26" s="7"/>
      <c r="D26" s="7"/>
      <c r="E26" s="20"/>
      <c r="F26" s="20"/>
      <c r="G26" s="20"/>
      <c r="H26" s="20"/>
      <c r="I26" s="20"/>
      <c r="J26" s="20"/>
      <c r="K26" s="20"/>
      <c r="L26" s="20"/>
      <c r="M26" s="20"/>
      <c r="N26" s="20"/>
      <c r="O26" s="20"/>
      <c r="P26" s="20"/>
      <c r="Q26" s="20"/>
      <c r="R26" s="20"/>
      <c r="S26" s="20"/>
      <c r="T26" s="20"/>
      <c r="U26" s="20"/>
      <c r="V26" s="20"/>
      <c r="W26" s="20"/>
      <c r="X26" s="20"/>
      <c r="Y26" s="20"/>
      <c r="Z26" s="20"/>
      <c r="AA26" s="20"/>
      <c r="AB26" s="20"/>
      <c r="AC26" s="19"/>
    </row>
    <row r="27" spans="1:29" s="7" customFormat="1" ht="22.5" customHeight="1">
      <c r="A27" s="69" t="s">
        <v>163</v>
      </c>
      <c r="E27" s="37">
        <v>7250000</v>
      </c>
      <c r="F27" s="30"/>
      <c r="G27" s="37">
        <v>17748000</v>
      </c>
      <c r="H27" s="22"/>
      <c r="I27" s="37">
        <v>0</v>
      </c>
      <c r="J27" s="22"/>
      <c r="K27" s="37">
        <v>-3696712</v>
      </c>
      <c r="L27" s="22"/>
      <c r="M27" s="37">
        <v>0</v>
      </c>
      <c r="N27" s="30"/>
      <c r="O27" s="37">
        <v>0</v>
      </c>
      <c r="P27" s="22"/>
      <c r="Q27" s="37">
        <v>0</v>
      </c>
      <c r="R27" s="30"/>
      <c r="S27" s="37">
        <v>0</v>
      </c>
      <c r="T27" s="30"/>
      <c r="U27" s="37">
        <v>0</v>
      </c>
      <c r="V27" s="30"/>
      <c r="W27" s="37">
        <v>0</v>
      </c>
      <c r="X27" s="30"/>
      <c r="Y27" s="37">
        <v>21301288</v>
      </c>
      <c r="Z27" s="30"/>
      <c r="AA27" s="37">
        <v>-410534</v>
      </c>
      <c r="AB27" s="22"/>
      <c r="AC27" s="37">
        <v>20890754</v>
      </c>
    </row>
    <row r="28" spans="1:29" ht="11.1" customHeight="1">
      <c r="A28" s="75"/>
      <c r="B28" s="7"/>
      <c r="C28" s="7"/>
      <c r="D28" s="7"/>
      <c r="E28" s="20"/>
      <c r="F28" s="20"/>
      <c r="G28" s="20"/>
      <c r="H28" s="20"/>
      <c r="I28" s="20"/>
      <c r="J28" s="20"/>
      <c r="K28" s="20"/>
      <c r="L28" s="20"/>
      <c r="M28" s="20"/>
      <c r="N28" s="20"/>
      <c r="O28" s="20"/>
      <c r="P28" s="20"/>
      <c r="Q28" s="20"/>
      <c r="R28" s="20"/>
      <c r="S28" s="20"/>
      <c r="T28" s="20"/>
      <c r="U28" s="20"/>
      <c r="V28" s="20"/>
      <c r="W28" s="20"/>
      <c r="X28" s="20"/>
      <c r="Y28" s="20"/>
      <c r="Z28" s="20"/>
      <c r="AA28" s="20"/>
      <c r="AB28" s="20"/>
      <c r="AC28" s="19"/>
    </row>
    <row r="29" spans="1:29" ht="22.5" customHeight="1">
      <c r="A29" s="7" t="s">
        <v>237</v>
      </c>
      <c r="B29" s="76"/>
      <c r="C29" s="7"/>
      <c r="E29" s="21"/>
      <c r="F29" s="23"/>
      <c r="G29" s="21"/>
      <c r="H29" s="21"/>
      <c r="I29" s="21"/>
      <c r="J29" s="21"/>
      <c r="K29" s="21"/>
      <c r="L29" s="21"/>
      <c r="M29" s="21"/>
      <c r="N29" s="21"/>
      <c r="O29" s="21"/>
      <c r="P29" s="21"/>
      <c r="Q29" s="21"/>
      <c r="R29" s="23"/>
      <c r="S29" s="23"/>
      <c r="T29" s="23"/>
      <c r="U29" s="23"/>
      <c r="V29" s="23"/>
      <c r="W29" s="21"/>
      <c r="X29" s="21"/>
      <c r="Y29" s="21"/>
      <c r="Z29" s="21"/>
      <c r="AA29" s="21"/>
      <c r="AB29" s="21"/>
      <c r="AC29" s="22"/>
    </row>
    <row r="30" spans="1:29" ht="22.5" customHeight="1">
      <c r="A30" s="6" t="s">
        <v>64</v>
      </c>
      <c r="B30" s="6" t="s">
        <v>157</v>
      </c>
      <c r="E30" s="21">
        <v>0</v>
      </c>
      <c r="F30" s="23"/>
      <c r="G30" s="21">
        <v>0</v>
      </c>
      <c r="H30" s="21"/>
      <c r="I30" s="21">
        <v>0</v>
      </c>
      <c r="J30" s="21"/>
      <c r="K30" s="21">
        <v>6023679</v>
      </c>
      <c r="L30" s="21"/>
      <c r="M30" s="21">
        <v>0</v>
      </c>
      <c r="N30" s="21"/>
      <c r="O30" s="21">
        <v>0</v>
      </c>
      <c r="P30" s="21"/>
      <c r="Q30" s="21">
        <v>0</v>
      </c>
      <c r="R30" s="23"/>
      <c r="S30" s="23">
        <v>0</v>
      </c>
      <c r="T30" s="23"/>
      <c r="U30" s="23">
        <v>0</v>
      </c>
      <c r="V30" s="23"/>
      <c r="W30" s="20">
        <v>0</v>
      </c>
      <c r="X30" s="21"/>
      <c r="Y30" s="20">
        <v>6023679</v>
      </c>
      <c r="Z30" s="21"/>
      <c r="AA30" s="20">
        <v>-112422</v>
      </c>
      <c r="AB30" s="21"/>
      <c r="AC30" s="20">
        <v>5911257</v>
      </c>
    </row>
    <row r="31" spans="1:29" ht="22.5" customHeight="1">
      <c r="A31" s="6" t="s">
        <v>64</v>
      </c>
      <c r="B31" s="6" t="s">
        <v>53</v>
      </c>
      <c r="E31" s="27">
        <v>0</v>
      </c>
      <c r="F31" s="23"/>
      <c r="G31" s="27">
        <v>0</v>
      </c>
      <c r="H31" s="21"/>
      <c r="I31" s="27">
        <v>0</v>
      </c>
      <c r="J31" s="21"/>
      <c r="K31" s="27">
        <v>0</v>
      </c>
      <c r="L31" s="23"/>
      <c r="M31" s="27">
        <v>5505179</v>
      </c>
      <c r="N31" s="23"/>
      <c r="O31" s="27">
        <v>124649</v>
      </c>
      <c r="P31" s="21"/>
      <c r="Q31" s="27">
        <v>1228208</v>
      </c>
      <c r="R31" s="23"/>
      <c r="S31" s="27">
        <v>2391289</v>
      </c>
      <c r="T31" s="23"/>
      <c r="U31" s="27">
        <v>1930</v>
      </c>
      <c r="V31" s="23"/>
      <c r="W31" s="20">
        <v>9251255</v>
      </c>
      <c r="X31" s="21"/>
      <c r="Y31" s="20">
        <v>9251255</v>
      </c>
      <c r="Z31" s="21"/>
      <c r="AA31" s="20">
        <v>426759</v>
      </c>
      <c r="AB31" s="21"/>
      <c r="AC31" s="20">
        <v>9678014</v>
      </c>
    </row>
    <row r="32" spans="1:29" ht="22.5" customHeight="1">
      <c r="A32" s="7" t="s">
        <v>235</v>
      </c>
      <c r="B32" s="76"/>
      <c r="C32" s="7"/>
      <c r="E32" s="62">
        <v>0</v>
      </c>
      <c r="F32" s="23"/>
      <c r="G32" s="62">
        <v>0</v>
      </c>
      <c r="H32" s="21"/>
      <c r="I32" s="62">
        <v>0</v>
      </c>
      <c r="J32" s="21"/>
      <c r="K32" s="62">
        <v>6023679</v>
      </c>
      <c r="L32" s="30"/>
      <c r="M32" s="62">
        <v>5505179</v>
      </c>
      <c r="N32" s="30"/>
      <c r="O32" s="62">
        <v>124649</v>
      </c>
      <c r="P32" s="21"/>
      <c r="Q32" s="37">
        <v>1228208</v>
      </c>
      <c r="R32" s="23"/>
      <c r="S32" s="62">
        <v>2391289</v>
      </c>
      <c r="T32" s="30"/>
      <c r="U32" s="62">
        <v>1930</v>
      </c>
      <c r="V32" s="23"/>
      <c r="W32" s="62">
        <v>9251255</v>
      </c>
      <c r="X32" s="30"/>
      <c r="Y32" s="62">
        <v>15274934</v>
      </c>
      <c r="Z32" s="30"/>
      <c r="AA32" s="62">
        <v>314337</v>
      </c>
      <c r="AB32" s="21"/>
      <c r="AC32" s="62">
        <v>15589271</v>
      </c>
    </row>
    <row r="33" spans="1:29" ht="9.9499999999999993" customHeight="1">
      <c r="A33" s="7"/>
      <c r="B33" s="7"/>
      <c r="C33" s="7"/>
      <c r="D33" s="7"/>
      <c r="E33" s="20"/>
      <c r="F33" s="20"/>
      <c r="G33" s="20"/>
      <c r="H33" s="20"/>
      <c r="I33" s="20"/>
      <c r="J33" s="20"/>
      <c r="K33" s="20"/>
      <c r="L33" s="20"/>
      <c r="M33" s="20"/>
      <c r="N33" s="20"/>
      <c r="O33" s="20"/>
      <c r="P33" s="20"/>
      <c r="Q33" s="20"/>
      <c r="R33" s="20"/>
      <c r="S33" s="20"/>
      <c r="T33" s="20"/>
      <c r="U33" s="20"/>
      <c r="V33" s="20"/>
      <c r="W33" s="20"/>
      <c r="X33" s="20"/>
      <c r="Y33" s="20"/>
      <c r="Z33" s="20"/>
      <c r="AA33" s="20"/>
      <c r="AB33" s="20"/>
      <c r="AC33" s="19"/>
    </row>
    <row r="34" spans="1:29" ht="22.5" customHeight="1">
      <c r="A34" s="6" t="s">
        <v>226</v>
      </c>
      <c r="B34" s="76"/>
      <c r="E34" s="23">
        <v>0</v>
      </c>
      <c r="F34" s="23"/>
      <c r="G34" s="23">
        <v>0</v>
      </c>
      <c r="H34" s="21"/>
      <c r="I34" s="23">
        <v>188780</v>
      </c>
      <c r="J34" s="21"/>
      <c r="K34" s="23">
        <v>-188780</v>
      </c>
      <c r="L34" s="23"/>
      <c r="M34" s="23">
        <v>0</v>
      </c>
      <c r="N34" s="23"/>
      <c r="O34" s="23">
        <v>0</v>
      </c>
      <c r="P34" s="21"/>
      <c r="Q34" s="23">
        <v>0</v>
      </c>
      <c r="R34" s="23"/>
      <c r="S34" s="23">
        <v>0</v>
      </c>
      <c r="T34" s="23"/>
      <c r="U34" s="23">
        <v>0</v>
      </c>
      <c r="V34" s="23"/>
      <c r="W34" s="23">
        <v>0</v>
      </c>
      <c r="X34" s="23"/>
      <c r="Y34" s="20">
        <v>0</v>
      </c>
      <c r="Z34" s="23"/>
      <c r="AA34" s="23">
        <v>0</v>
      </c>
      <c r="AB34" s="21"/>
      <c r="AC34" s="20">
        <v>0</v>
      </c>
    </row>
    <row r="35" spans="1:29" ht="3.95" customHeight="1">
      <c r="A35" s="7"/>
      <c r="B35" s="7"/>
      <c r="C35" s="7"/>
      <c r="D35" s="7"/>
      <c r="E35" s="20"/>
      <c r="F35" s="20"/>
      <c r="G35" s="20"/>
      <c r="H35" s="20"/>
      <c r="I35" s="20"/>
      <c r="J35" s="20"/>
      <c r="K35" s="20"/>
      <c r="L35" s="20"/>
      <c r="M35" s="20"/>
      <c r="N35" s="20"/>
      <c r="O35" s="20"/>
      <c r="P35" s="20"/>
      <c r="Q35" s="20"/>
      <c r="R35" s="20"/>
      <c r="S35" s="20"/>
      <c r="T35" s="20"/>
      <c r="U35" s="20"/>
      <c r="V35" s="20"/>
      <c r="W35" s="20"/>
      <c r="X35" s="20"/>
      <c r="Y35" s="20"/>
      <c r="Z35" s="20"/>
      <c r="AA35" s="20"/>
      <c r="AB35" s="20"/>
      <c r="AC35" s="19"/>
    </row>
    <row r="36" spans="1:29" s="7" customFormat="1" ht="22.5" customHeight="1" thickBot="1">
      <c r="A36" s="7" t="s">
        <v>208</v>
      </c>
      <c r="C36" s="6"/>
      <c r="E36" s="31">
        <v>21750000</v>
      </c>
      <c r="F36" s="30"/>
      <c r="G36" s="31">
        <v>19279778</v>
      </c>
      <c r="H36" s="22"/>
      <c r="I36" s="31">
        <v>1638780</v>
      </c>
      <c r="J36" s="22"/>
      <c r="K36" s="31">
        <v>60062633</v>
      </c>
      <c r="L36" s="30"/>
      <c r="M36" s="31">
        <v>3177576</v>
      </c>
      <c r="N36" s="30"/>
      <c r="O36" s="31">
        <v>-1835022</v>
      </c>
      <c r="P36" s="22"/>
      <c r="Q36" s="31">
        <v>892353</v>
      </c>
      <c r="R36" s="30"/>
      <c r="S36" s="31">
        <v>1985430</v>
      </c>
      <c r="T36" s="30"/>
      <c r="U36" s="31">
        <v>-38819</v>
      </c>
      <c r="V36" s="30"/>
      <c r="W36" s="31">
        <v>4181518</v>
      </c>
      <c r="X36" s="30"/>
      <c r="Y36" s="31">
        <v>106912709</v>
      </c>
      <c r="Z36" s="30"/>
      <c r="AA36" s="31">
        <v>8845258</v>
      </c>
      <c r="AB36" s="22"/>
      <c r="AC36" s="31">
        <v>115757967</v>
      </c>
    </row>
    <row r="37" spans="1:29" ht="9.9499999999999993" customHeight="1" thickTop="1">
      <c r="A37" s="7"/>
      <c r="B37" s="7"/>
      <c r="C37" s="7"/>
      <c r="D37" s="7"/>
      <c r="E37" s="20"/>
      <c r="F37" s="20"/>
      <c r="G37" s="20"/>
      <c r="H37" s="20"/>
      <c r="I37" s="20"/>
      <c r="J37" s="20"/>
      <c r="K37" s="20"/>
      <c r="L37" s="20"/>
      <c r="M37" s="20"/>
      <c r="N37" s="20"/>
      <c r="O37" s="20"/>
      <c r="P37" s="20"/>
      <c r="Q37" s="20"/>
      <c r="R37" s="20"/>
      <c r="S37" s="20"/>
      <c r="T37" s="20"/>
      <c r="U37" s="20"/>
      <c r="V37" s="20"/>
      <c r="W37" s="20"/>
      <c r="X37" s="20"/>
      <c r="Y37" s="20"/>
      <c r="Z37" s="20"/>
      <c r="AA37" s="20"/>
      <c r="AB37" s="20"/>
      <c r="AC37" s="19"/>
    </row>
  </sheetData>
  <mergeCells count="4">
    <mergeCell ref="E4:AC4"/>
    <mergeCell ref="I5:K5"/>
    <mergeCell ref="M5:W5"/>
    <mergeCell ref="E12:AC12"/>
  </mergeCells>
  <pageMargins left="0.8" right="0.8" top="0.48" bottom="0.5" header="0.5" footer="0.5"/>
  <pageSetup paperSize="9" scale="55" firstPageNumber="8" fitToWidth="0" fitToHeight="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128984-E975-4B4A-B4D9-D277739BACC5}">
  <dimension ref="A1:AE39"/>
  <sheetViews>
    <sheetView view="pageBreakPreview" zoomScale="90" zoomScaleNormal="90" zoomScaleSheetLayoutView="90" workbookViewId="0"/>
  </sheetViews>
  <sheetFormatPr defaultColWidth="9.125" defaultRowHeight="22.5" customHeight="1"/>
  <cols>
    <col min="1" max="2" width="2.375" style="6" customWidth="1"/>
    <col min="3" max="3" width="41.625" style="6" customWidth="1"/>
    <col min="4" max="4" width="6.625" style="6" customWidth="1"/>
    <col min="5" max="5" width="10.625" style="6" customWidth="1"/>
    <col min="6" max="6" width="1.125" style="6" customWidth="1"/>
    <col min="7" max="7" width="10.125" style="6" customWidth="1"/>
    <col min="8" max="8" width="1.125" style="6" customWidth="1"/>
    <col min="9" max="9" width="10.625" style="6" customWidth="1"/>
    <col min="10" max="10" width="1.125" style="6" customWidth="1"/>
    <col min="11" max="11" width="10.875" style="6" customWidth="1"/>
    <col min="12" max="12" width="1.125" style="6" customWidth="1"/>
    <col min="13" max="13" width="10.875" style="6" customWidth="1"/>
    <col min="14" max="14" width="1.125" style="6" customWidth="1"/>
    <col min="15" max="15" width="12.625" style="6" customWidth="1"/>
    <col min="16" max="16" width="1.125" style="6" customWidth="1"/>
    <col min="17" max="17" width="12.625" style="6" customWidth="1"/>
    <col min="18" max="18" width="1.125" style="6" customWidth="1"/>
    <col min="19" max="19" width="12.625" style="6" customWidth="1"/>
    <col min="20" max="20" width="1.125" style="6" customWidth="1"/>
    <col min="21" max="21" width="15" style="6" customWidth="1"/>
    <col min="22" max="22" width="1.125" style="6" customWidth="1"/>
    <col min="23" max="23" width="12.125" style="6" customWidth="1"/>
    <col min="24" max="24" width="1.125" style="6" customWidth="1"/>
    <col min="25" max="25" width="11.875" style="6" customWidth="1"/>
    <col min="26" max="26" width="1.125" style="6" customWidth="1"/>
    <col min="27" max="27" width="12.125" style="6" customWidth="1"/>
    <col min="28" max="28" width="1.125" style="6" customWidth="1"/>
    <col min="29" max="29" width="11.375" style="7" bestFit="1" customWidth="1"/>
    <col min="30" max="30" width="12.125" style="6" customWidth="1"/>
    <col min="31" max="16384" width="9.125" style="6"/>
  </cols>
  <sheetData>
    <row r="1" spans="1:30" ht="22.5" customHeight="1">
      <c r="A1" s="35" t="s">
        <v>137</v>
      </c>
      <c r="B1" s="7"/>
      <c r="C1" s="7"/>
      <c r="D1" s="7"/>
      <c r="E1" s="20"/>
      <c r="F1" s="20"/>
      <c r="G1" s="19"/>
      <c r="H1" s="19"/>
      <c r="I1" s="19"/>
      <c r="J1" s="19"/>
      <c r="K1" s="19"/>
      <c r="L1" s="19"/>
      <c r="M1" s="19"/>
      <c r="N1" s="19"/>
      <c r="O1" s="19"/>
      <c r="P1" s="19"/>
      <c r="Q1" s="19"/>
      <c r="R1" s="19"/>
      <c r="S1" s="19"/>
      <c r="T1" s="19"/>
      <c r="U1" s="19"/>
      <c r="V1" s="19"/>
      <c r="W1" s="19"/>
      <c r="X1" s="19"/>
      <c r="Y1" s="19"/>
      <c r="Z1" s="19"/>
      <c r="AA1" s="19"/>
      <c r="AB1" s="19"/>
      <c r="AC1" s="19"/>
    </row>
    <row r="2" spans="1:30" ht="22.5" customHeight="1">
      <c r="A2" s="35" t="s">
        <v>91</v>
      </c>
      <c r="B2" s="7"/>
      <c r="C2" s="7"/>
      <c r="D2" s="7"/>
      <c r="E2" s="19"/>
      <c r="F2" s="19"/>
      <c r="G2" s="19"/>
      <c r="H2" s="19"/>
      <c r="I2" s="19"/>
      <c r="J2" s="19"/>
      <c r="K2" s="19"/>
      <c r="L2" s="19"/>
      <c r="M2" s="19"/>
      <c r="N2" s="19"/>
      <c r="O2" s="19"/>
      <c r="P2" s="19"/>
      <c r="Q2" s="19"/>
      <c r="R2" s="19"/>
      <c r="S2" s="19"/>
      <c r="T2" s="19"/>
      <c r="U2" s="19"/>
      <c r="V2" s="19"/>
      <c r="W2" s="19"/>
      <c r="X2" s="19"/>
      <c r="Y2" s="19"/>
      <c r="Z2" s="19"/>
      <c r="AA2" s="19"/>
      <c r="AB2" s="19"/>
      <c r="AC2" s="19"/>
    </row>
    <row r="3" spans="1:30" ht="9.9499999999999993" customHeight="1">
      <c r="A3" s="7"/>
      <c r="B3" s="7"/>
      <c r="C3" s="7"/>
      <c r="D3" s="7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19"/>
    </row>
    <row r="4" spans="1:30" ht="22.5" customHeight="1">
      <c r="D4" s="7"/>
      <c r="E4" s="169" t="s">
        <v>1</v>
      </c>
      <c r="F4" s="169"/>
      <c r="G4" s="169"/>
      <c r="H4" s="169"/>
      <c r="I4" s="169"/>
      <c r="J4" s="169"/>
      <c r="K4" s="169"/>
      <c r="L4" s="169"/>
      <c r="M4" s="169"/>
      <c r="N4" s="169"/>
      <c r="O4" s="169"/>
      <c r="P4" s="169"/>
      <c r="Q4" s="169"/>
      <c r="R4" s="169"/>
      <c r="S4" s="169"/>
      <c r="T4" s="169"/>
      <c r="U4" s="169"/>
      <c r="V4" s="169"/>
      <c r="W4" s="169"/>
      <c r="X4" s="169"/>
      <c r="Y4" s="169"/>
      <c r="Z4" s="169"/>
      <c r="AA4" s="169"/>
      <c r="AB4" s="169"/>
      <c r="AC4" s="169"/>
    </row>
    <row r="5" spans="1:30" ht="22.5" customHeight="1">
      <c r="D5" s="7"/>
      <c r="E5" s="17"/>
      <c r="F5" s="17"/>
      <c r="G5" s="15"/>
      <c r="H5" s="15"/>
      <c r="I5" s="170" t="s">
        <v>38</v>
      </c>
      <c r="J5" s="170"/>
      <c r="K5" s="170"/>
      <c r="L5" s="44"/>
      <c r="M5" s="170" t="s">
        <v>40</v>
      </c>
      <c r="N5" s="170"/>
      <c r="O5" s="170"/>
      <c r="P5" s="170"/>
      <c r="Q5" s="170"/>
      <c r="R5" s="170"/>
      <c r="S5" s="170"/>
      <c r="T5" s="170"/>
      <c r="U5" s="170"/>
      <c r="V5" s="170"/>
      <c r="W5" s="170"/>
      <c r="X5" s="45"/>
      <c r="Y5" s="45"/>
      <c r="Z5" s="45"/>
      <c r="AA5" s="45"/>
      <c r="AB5" s="15"/>
      <c r="AC5" s="17"/>
    </row>
    <row r="6" spans="1:30" ht="22.5" customHeight="1">
      <c r="D6" s="7"/>
      <c r="E6" s="17"/>
      <c r="F6" s="17"/>
      <c r="G6" s="15"/>
      <c r="H6" s="15"/>
      <c r="I6" s="45"/>
      <c r="J6" s="45"/>
      <c r="K6" s="45"/>
      <c r="L6" s="44"/>
      <c r="M6" s="45"/>
      <c r="N6" s="45"/>
      <c r="O6" s="45"/>
      <c r="P6" s="45"/>
      <c r="Q6" s="45"/>
      <c r="R6" s="45"/>
      <c r="S6" s="45" t="s">
        <v>127</v>
      </c>
      <c r="T6" s="45"/>
      <c r="U6" s="45"/>
      <c r="V6" s="45"/>
      <c r="W6" s="45"/>
      <c r="X6" s="45"/>
      <c r="Y6" s="45"/>
      <c r="Z6" s="45"/>
      <c r="AA6" s="45"/>
      <c r="AB6" s="15"/>
      <c r="AC6" s="17"/>
    </row>
    <row r="7" spans="1:30" ht="22.5" customHeight="1">
      <c r="D7" s="7"/>
      <c r="E7" s="17"/>
      <c r="F7" s="17"/>
      <c r="G7" s="15"/>
      <c r="H7" s="15"/>
      <c r="I7" s="45"/>
      <c r="J7" s="45"/>
      <c r="K7" s="45"/>
      <c r="L7" s="45"/>
      <c r="M7" s="45"/>
      <c r="N7" s="45"/>
      <c r="O7" s="45"/>
      <c r="P7" s="15"/>
      <c r="Q7" s="15"/>
      <c r="R7" s="45"/>
      <c r="S7" s="45" t="s">
        <v>65</v>
      </c>
      <c r="T7" s="45"/>
      <c r="U7" s="45"/>
      <c r="V7" s="45"/>
      <c r="W7" s="45"/>
      <c r="X7" s="45"/>
      <c r="Y7" s="45"/>
      <c r="Z7" s="45"/>
      <c r="AA7" s="45"/>
      <c r="AB7" s="15"/>
      <c r="AC7" s="17"/>
    </row>
    <row r="8" spans="1:30" ht="22.5" customHeight="1">
      <c r="A8" s="7"/>
      <c r="B8" s="7"/>
      <c r="C8" s="7"/>
      <c r="D8" s="7"/>
      <c r="E8" s="17"/>
      <c r="F8" s="17"/>
      <c r="G8" s="15"/>
      <c r="H8" s="15"/>
      <c r="I8" s="45"/>
      <c r="J8" s="45"/>
      <c r="K8" s="45"/>
      <c r="L8" s="45"/>
      <c r="M8" s="45"/>
      <c r="N8" s="45"/>
      <c r="O8" s="45"/>
      <c r="P8" s="15"/>
      <c r="Q8" s="15" t="s">
        <v>166</v>
      </c>
      <c r="R8" s="45"/>
      <c r="S8" s="45" t="s">
        <v>62</v>
      </c>
      <c r="T8" s="45"/>
      <c r="U8" s="45" t="s">
        <v>101</v>
      </c>
      <c r="V8" s="45"/>
      <c r="W8" s="45"/>
      <c r="X8" s="45"/>
      <c r="Y8" s="45"/>
      <c r="Z8" s="45"/>
      <c r="AA8" s="45"/>
      <c r="AB8" s="15"/>
      <c r="AC8" s="17"/>
    </row>
    <row r="9" spans="1:30" ht="22.5" customHeight="1">
      <c r="A9" s="7"/>
      <c r="B9" s="7"/>
      <c r="C9" s="7"/>
      <c r="D9" s="7"/>
      <c r="E9" s="15" t="s">
        <v>247</v>
      </c>
      <c r="F9" s="17"/>
      <c r="G9" s="15"/>
      <c r="H9" s="15"/>
      <c r="I9" s="15"/>
      <c r="J9" s="15"/>
      <c r="K9" s="15"/>
      <c r="L9" s="24"/>
      <c r="M9" s="24" t="s">
        <v>166</v>
      </c>
      <c r="N9" s="24"/>
      <c r="O9" s="45" t="s">
        <v>166</v>
      </c>
      <c r="P9" s="15"/>
      <c r="Q9" s="24" t="s">
        <v>167</v>
      </c>
      <c r="R9" s="15"/>
      <c r="S9" s="15" t="s">
        <v>158</v>
      </c>
      <c r="T9" s="15"/>
      <c r="U9" s="45" t="s">
        <v>102</v>
      </c>
      <c r="V9" s="24"/>
      <c r="W9" s="15" t="s">
        <v>54</v>
      </c>
      <c r="X9" s="15"/>
      <c r="Y9" s="15" t="s">
        <v>55</v>
      </c>
      <c r="Z9" s="15"/>
      <c r="AA9" s="15" t="s">
        <v>56</v>
      </c>
      <c r="AB9" s="15"/>
      <c r="AC9" s="15"/>
    </row>
    <row r="10" spans="1:30" s="15" customFormat="1" ht="22.5" customHeight="1">
      <c r="A10" s="7"/>
      <c r="B10" s="6"/>
      <c r="C10" s="6"/>
      <c r="D10" s="18"/>
      <c r="E10" s="15" t="s">
        <v>79</v>
      </c>
      <c r="G10" s="15" t="s">
        <v>80</v>
      </c>
      <c r="I10" s="15" t="s">
        <v>57</v>
      </c>
      <c r="M10" s="15" t="s">
        <v>169</v>
      </c>
      <c r="O10" s="24" t="s">
        <v>171</v>
      </c>
      <c r="Q10" s="24" t="s">
        <v>122</v>
      </c>
      <c r="S10" s="15" t="s">
        <v>145</v>
      </c>
      <c r="U10" s="45" t="s">
        <v>103</v>
      </c>
      <c r="V10" s="25"/>
      <c r="W10" s="15" t="s">
        <v>58</v>
      </c>
      <c r="Y10" s="15" t="s">
        <v>63</v>
      </c>
      <c r="AA10" s="15" t="s">
        <v>130</v>
      </c>
      <c r="AC10" s="15" t="s">
        <v>55</v>
      </c>
    </row>
    <row r="11" spans="1:30" s="15" customFormat="1" ht="22.5" customHeight="1">
      <c r="A11" s="6"/>
      <c r="B11" s="6"/>
      <c r="C11" s="6"/>
      <c r="D11" s="3" t="s">
        <v>5</v>
      </c>
      <c r="E11" s="45" t="s">
        <v>81</v>
      </c>
      <c r="G11" s="45" t="s">
        <v>82</v>
      </c>
      <c r="I11" s="45" t="s">
        <v>61</v>
      </c>
      <c r="K11" s="45" t="s">
        <v>39</v>
      </c>
      <c r="L11" s="45"/>
      <c r="M11" s="45" t="s">
        <v>144</v>
      </c>
      <c r="N11" s="45"/>
      <c r="O11" s="45" t="s">
        <v>170</v>
      </c>
      <c r="Q11" s="24" t="s">
        <v>125</v>
      </c>
      <c r="S11" s="45" t="s">
        <v>159</v>
      </c>
      <c r="T11" s="45"/>
      <c r="U11" s="45" t="s">
        <v>104</v>
      </c>
      <c r="V11" s="24"/>
      <c r="W11" s="45" t="s">
        <v>35</v>
      </c>
      <c r="X11" s="45"/>
      <c r="Y11" s="45" t="s">
        <v>105</v>
      </c>
      <c r="Z11" s="45"/>
      <c r="AA11" s="45" t="s">
        <v>129</v>
      </c>
      <c r="AC11" s="15" t="s">
        <v>63</v>
      </c>
    </row>
    <row r="12" spans="1:30" ht="22.5" customHeight="1">
      <c r="E12" s="171" t="s">
        <v>88</v>
      </c>
      <c r="F12" s="171"/>
      <c r="G12" s="171"/>
      <c r="H12" s="171"/>
      <c r="I12" s="171"/>
      <c r="J12" s="171"/>
      <c r="K12" s="171"/>
      <c r="L12" s="171"/>
      <c r="M12" s="171"/>
      <c r="N12" s="171"/>
      <c r="O12" s="171"/>
      <c r="P12" s="171"/>
      <c r="Q12" s="171"/>
      <c r="R12" s="171"/>
      <c r="S12" s="171"/>
      <c r="T12" s="171"/>
      <c r="U12" s="171"/>
      <c r="V12" s="171"/>
      <c r="W12" s="171"/>
      <c r="X12" s="171"/>
      <c r="Y12" s="171"/>
      <c r="Z12" s="171"/>
      <c r="AA12" s="171"/>
      <c r="AB12" s="171"/>
      <c r="AC12" s="171"/>
    </row>
    <row r="13" spans="1:30" s="7" customFormat="1" ht="22.5" customHeight="1">
      <c r="A13" s="16" t="s">
        <v>243</v>
      </c>
      <c r="B13" s="17"/>
      <c r="C13" s="17"/>
    </row>
    <row r="14" spans="1:30" s="7" customFormat="1" ht="22.5" customHeight="1">
      <c r="A14" s="7" t="s">
        <v>245</v>
      </c>
      <c r="B14" s="6"/>
      <c r="E14" s="30">
        <v>21750000</v>
      </c>
      <c r="F14" s="30"/>
      <c r="G14" s="30">
        <v>19279778</v>
      </c>
      <c r="H14" s="30"/>
      <c r="I14" s="30">
        <v>1638780</v>
      </c>
      <c r="J14" s="30"/>
      <c r="K14" s="30">
        <v>59821028</v>
      </c>
      <c r="L14" s="30"/>
      <c r="M14" s="30">
        <v>-2551419</v>
      </c>
      <c r="N14" s="30"/>
      <c r="O14" s="30">
        <v>-2072728</v>
      </c>
      <c r="P14" s="30"/>
      <c r="Q14" s="30">
        <v>-1169983</v>
      </c>
      <c r="R14" s="30"/>
      <c r="S14" s="30">
        <v>1371446</v>
      </c>
      <c r="T14" s="30"/>
      <c r="U14" s="30">
        <v>-38293</v>
      </c>
      <c r="V14" s="30"/>
      <c r="W14" s="30">
        <f>SUM(M14:U14)</f>
        <v>-4460977</v>
      </c>
      <c r="X14" s="30"/>
      <c r="Y14" s="19">
        <f>SUM(E14:K14,W14)</f>
        <v>98028609</v>
      </c>
      <c r="Z14" s="30"/>
      <c r="AA14" s="19">
        <v>9374660</v>
      </c>
      <c r="AB14" s="30"/>
      <c r="AC14" s="30">
        <f>SUM(Y14:AB14)</f>
        <v>107403269</v>
      </c>
      <c r="AD14" s="19"/>
    </row>
    <row r="15" spans="1:30" s="7" customFormat="1" ht="9.9499999999999993" customHeight="1">
      <c r="E15" s="30"/>
      <c r="F15" s="30"/>
      <c r="G15" s="30"/>
      <c r="H15" s="22"/>
      <c r="I15" s="30"/>
      <c r="J15" s="22"/>
      <c r="K15" s="30"/>
      <c r="L15" s="22"/>
      <c r="M15" s="30"/>
      <c r="N15" s="22"/>
      <c r="O15" s="30"/>
      <c r="P15" s="22"/>
      <c r="Q15" s="30"/>
      <c r="R15" s="30"/>
      <c r="S15" s="30"/>
      <c r="T15" s="30"/>
      <c r="U15" s="30"/>
      <c r="V15" s="30"/>
      <c r="W15" s="30"/>
      <c r="X15" s="30"/>
      <c r="Y15" s="19"/>
      <c r="Z15" s="30"/>
      <c r="AA15" s="30"/>
      <c r="AB15" s="22"/>
      <c r="AC15" s="30"/>
    </row>
    <row r="16" spans="1:30" s="7" customFormat="1" ht="22.5" customHeight="1">
      <c r="A16" s="69" t="s">
        <v>152</v>
      </c>
      <c r="E16" s="30"/>
      <c r="F16" s="30"/>
      <c r="G16" s="30"/>
      <c r="H16" s="22"/>
      <c r="I16" s="30"/>
      <c r="J16" s="22"/>
      <c r="K16" s="30"/>
      <c r="L16" s="22"/>
      <c r="M16" s="30"/>
      <c r="N16" s="22"/>
      <c r="O16" s="30"/>
      <c r="P16" s="22"/>
      <c r="Q16" s="30"/>
      <c r="R16" s="30"/>
      <c r="S16" s="30"/>
      <c r="T16" s="30"/>
      <c r="U16" s="30"/>
      <c r="V16" s="30"/>
      <c r="W16" s="30"/>
      <c r="X16" s="30"/>
      <c r="Y16" s="19"/>
      <c r="Z16" s="30"/>
      <c r="AA16" s="30"/>
      <c r="AB16" s="22"/>
      <c r="AC16" s="30"/>
    </row>
    <row r="17" spans="1:31" s="7" customFormat="1" ht="22.5" customHeight="1">
      <c r="A17" s="70"/>
      <c r="B17" s="71" t="s">
        <v>249</v>
      </c>
      <c r="D17" s="50"/>
      <c r="E17" s="30"/>
      <c r="F17" s="30"/>
      <c r="G17" s="30"/>
      <c r="H17" s="22"/>
      <c r="I17" s="30"/>
      <c r="J17" s="22"/>
      <c r="K17" s="30"/>
      <c r="L17" s="22"/>
      <c r="M17" s="30"/>
      <c r="N17" s="22"/>
      <c r="O17" s="30"/>
      <c r="P17" s="22"/>
      <c r="Q17" s="30"/>
      <c r="R17" s="30"/>
      <c r="S17" s="30"/>
      <c r="T17" s="30"/>
      <c r="U17" s="30"/>
      <c r="V17" s="30"/>
      <c r="W17" s="30"/>
      <c r="X17" s="30"/>
      <c r="Y17" s="19"/>
      <c r="Z17" s="30"/>
      <c r="AA17" s="30"/>
      <c r="AB17" s="22"/>
      <c r="AC17" s="30"/>
    </row>
    <row r="18" spans="1:31" ht="22.5" customHeight="1">
      <c r="A18" s="73"/>
      <c r="B18" s="6" t="s">
        <v>224</v>
      </c>
      <c r="D18" s="50">
        <v>9</v>
      </c>
      <c r="E18" s="23">
        <v>0</v>
      </c>
      <c r="F18" s="23"/>
      <c r="G18" s="23">
        <v>0</v>
      </c>
      <c r="H18" s="21"/>
      <c r="I18" s="23">
        <v>0</v>
      </c>
      <c r="J18" s="21"/>
      <c r="K18" s="23">
        <v>-3480000</v>
      </c>
      <c r="L18" s="21"/>
      <c r="M18" s="23">
        <v>0</v>
      </c>
      <c r="N18" s="21"/>
      <c r="O18" s="23">
        <v>0</v>
      </c>
      <c r="P18" s="21"/>
      <c r="Q18" s="23">
        <v>0</v>
      </c>
      <c r="R18" s="23"/>
      <c r="S18" s="23">
        <v>0</v>
      </c>
      <c r="T18" s="23"/>
      <c r="U18" s="23">
        <v>0</v>
      </c>
      <c r="V18" s="23"/>
      <c r="W18" s="20">
        <v>0</v>
      </c>
      <c r="X18" s="23"/>
      <c r="Y18" s="20">
        <v>-3480000</v>
      </c>
      <c r="Z18" s="23"/>
      <c r="AA18" s="23">
        <v>-529432</v>
      </c>
      <c r="AB18" s="21"/>
      <c r="AC18" s="20">
        <f>Y18+AA18</f>
        <v>-4009432</v>
      </c>
    </row>
    <row r="19" spans="1:31" s="7" customFormat="1" ht="22.5" customHeight="1">
      <c r="A19" s="70"/>
      <c r="B19" s="65" t="s">
        <v>250</v>
      </c>
      <c r="D19" s="50"/>
      <c r="E19" s="62">
        <f>SUM(E18:E18)</f>
        <v>0</v>
      </c>
      <c r="F19" s="30"/>
      <c r="G19" s="62">
        <f>SUM(G18:G18)</f>
        <v>0</v>
      </c>
      <c r="H19" s="22"/>
      <c r="I19" s="62">
        <f>SUM(I18:I18)</f>
        <v>0</v>
      </c>
      <c r="J19" s="22"/>
      <c r="K19" s="62">
        <f>SUM(K18:K18)</f>
        <v>-3480000</v>
      </c>
      <c r="L19" s="22"/>
      <c r="M19" s="62">
        <f>SUM(M18:M18)</f>
        <v>0</v>
      </c>
      <c r="N19" s="22"/>
      <c r="O19" s="62">
        <f>SUM(O18:O18)</f>
        <v>0</v>
      </c>
      <c r="P19" s="22"/>
      <c r="Q19" s="62">
        <f>SUM(Q18:Q18)</f>
        <v>0</v>
      </c>
      <c r="R19" s="30"/>
      <c r="S19" s="62">
        <f>SUM(S18:S18)</f>
        <v>0</v>
      </c>
      <c r="T19" s="30"/>
      <c r="U19" s="62">
        <f>SUM(U18:U18)</f>
        <v>0</v>
      </c>
      <c r="V19" s="30"/>
      <c r="W19" s="62">
        <f>SUM(W18:W18)</f>
        <v>0</v>
      </c>
      <c r="X19" s="30"/>
      <c r="Y19" s="62">
        <f>SUM(Y18:Y18)</f>
        <v>-3480000</v>
      </c>
      <c r="Z19" s="30"/>
      <c r="AA19" s="62">
        <f>SUM(AA18:AA18)</f>
        <v>-529432</v>
      </c>
      <c r="AB19" s="22"/>
      <c r="AC19" s="62">
        <f>SUM(AC18:AC18)</f>
        <v>-4009432</v>
      </c>
    </row>
    <row r="20" spans="1:31" s="7" customFormat="1" ht="15" customHeight="1">
      <c r="A20" s="70"/>
      <c r="C20" s="65"/>
      <c r="E20" s="30"/>
      <c r="F20" s="30"/>
      <c r="G20" s="30"/>
      <c r="H20" s="22"/>
      <c r="I20" s="30"/>
      <c r="J20" s="22"/>
      <c r="K20" s="30"/>
      <c r="L20" s="22"/>
      <c r="M20" s="30"/>
      <c r="N20" s="22"/>
      <c r="O20" s="30"/>
      <c r="P20" s="22"/>
      <c r="Q20" s="30"/>
      <c r="R20" s="30"/>
      <c r="S20" s="30"/>
      <c r="T20" s="30"/>
      <c r="U20" s="30"/>
      <c r="V20" s="30"/>
      <c r="W20" s="30"/>
      <c r="X20" s="30"/>
      <c r="Y20" s="19"/>
      <c r="Z20" s="30"/>
      <c r="AA20" s="30"/>
      <c r="AB20" s="22"/>
      <c r="AC20" s="30"/>
    </row>
    <row r="21" spans="1:31" s="7" customFormat="1" ht="22.5" customHeight="1">
      <c r="A21" s="70"/>
      <c r="B21" s="65" t="s">
        <v>189</v>
      </c>
      <c r="E21" s="30"/>
      <c r="F21" s="30"/>
      <c r="G21" s="30"/>
      <c r="H21" s="22"/>
      <c r="I21" s="30"/>
      <c r="J21" s="22"/>
      <c r="K21" s="30"/>
      <c r="L21" s="22"/>
      <c r="M21" s="30"/>
      <c r="N21" s="22"/>
      <c r="O21" s="30"/>
      <c r="P21" s="22"/>
      <c r="Q21" s="30"/>
      <c r="R21" s="30"/>
      <c r="S21" s="30"/>
      <c r="T21" s="30"/>
      <c r="U21" s="30"/>
      <c r="V21" s="30"/>
      <c r="W21" s="30"/>
      <c r="X21" s="30"/>
      <c r="Y21" s="30"/>
      <c r="Z21" s="30"/>
      <c r="AA21" s="30"/>
      <c r="AB21" s="22"/>
      <c r="AC21" s="30"/>
    </row>
    <row r="22" spans="1:31" s="7" customFormat="1" ht="22.5" customHeight="1">
      <c r="A22" s="70"/>
      <c r="B22" s="6" t="s">
        <v>190</v>
      </c>
      <c r="E22" s="30"/>
      <c r="F22" s="30"/>
      <c r="G22" s="30"/>
      <c r="H22" s="22"/>
      <c r="I22" s="30"/>
      <c r="J22" s="22"/>
      <c r="K22" s="30"/>
      <c r="L22" s="22"/>
      <c r="M22" s="30"/>
      <c r="N22" s="22"/>
      <c r="O22" s="30"/>
      <c r="P22" s="22"/>
      <c r="Q22" s="30"/>
      <c r="R22" s="30"/>
      <c r="S22" s="30"/>
      <c r="T22" s="30"/>
      <c r="U22" s="30"/>
      <c r="V22" s="30"/>
      <c r="W22" s="30"/>
      <c r="X22" s="30"/>
      <c r="Y22" s="19"/>
      <c r="Z22" s="30"/>
      <c r="AA22" s="30"/>
      <c r="AB22" s="22"/>
      <c r="AC22" s="30"/>
    </row>
    <row r="23" spans="1:31" ht="22.5" customHeight="1">
      <c r="A23" s="74"/>
      <c r="B23" s="6" t="s">
        <v>196</v>
      </c>
      <c r="D23" s="50"/>
      <c r="E23" s="23">
        <v>0</v>
      </c>
      <c r="F23" s="23"/>
      <c r="G23" s="23">
        <v>0</v>
      </c>
      <c r="H23" s="21"/>
      <c r="I23" s="23">
        <v>0</v>
      </c>
      <c r="J23" s="21"/>
      <c r="K23" s="23">
        <v>0</v>
      </c>
      <c r="L23" s="21"/>
      <c r="M23" s="23">
        <v>0</v>
      </c>
      <c r="N23" s="21"/>
      <c r="O23" s="23">
        <v>0</v>
      </c>
      <c r="P23" s="21"/>
      <c r="Q23" s="23">
        <v>0</v>
      </c>
      <c r="R23" s="23"/>
      <c r="S23" s="23">
        <v>0</v>
      </c>
      <c r="T23" s="23"/>
      <c r="U23" s="23">
        <v>0</v>
      </c>
      <c r="V23" s="23"/>
      <c r="W23" s="20">
        <v>0</v>
      </c>
      <c r="X23" s="23"/>
      <c r="Y23" s="20">
        <v>0</v>
      </c>
      <c r="Z23" s="23"/>
      <c r="AA23" s="23">
        <v>8398</v>
      </c>
      <c r="AB23" s="21"/>
      <c r="AC23" s="20">
        <f>Y23+AA23</f>
        <v>8398</v>
      </c>
    </row>
    <row r="24" spans="1:31" s="7" customFormat="1" ht="22.5" customHeight="1">
      <c r="A24" s="70"/>
      <c r="B24" s="65" t="s">
        <v>191</v>
      </c>
      <c r="E24" s="62">
        <f>SUM(E23)</f>
        <v>0</v>
      </c>
      <c r="F24" s="30"/>
      <c r="G24" s="62">
        <f>SUM(G23)</f>
        <v>0</v>
      </c>
      <c r="H24" s="22"/>
      <c r="I24" s="62">
        <f>SUM(I23)</f>
        <v>0</v>
      </c>
      <c r="J24" s="22"/>
      <c r="K24" s="62">
        <f>SUM(K23)</f>
        <v>0</v>
      </c>
      <c r="L24" s="22"/>
      <c r="M24" s="62">
        <f>SUM(M23)</f>
        <v>0</v>
      </c>
      <c r="N24" s="22"/>
      <c r="O24" s="62">
        <f>SUM(O23)</f>
        <v>0</v>
      </c>
      <c r="P24" s="22"/>
      <c r="Q24" s="62">
        <f>SUM(Q23)</f>
        <v>0</v>
      </c>
      <c r="R24" s="30"/>
      <c r="S24" s="62">
        <f>SUM(S23)</f>
        <v>0</v>
      </c>
      <c r="T24" s="30"/>
      <c r="U24" s="62">
        <f>SUM(U23)</f>
        <v>0</v>
      </c>
      <c r="V24" s="30"/>
      <c r="W24" s="62">
        <f>SUM(W23)</f>
        <v>0</v>
      </c>
      <c r="X24" s="30"/>
      <c r="Y24" s="62">
        <f>SUM(Y23)</f>
        <v>0</v>
      </c>
      <c r="Z24" s="30"/>
      <c r="AA24" s="62">
        <f>SUM(AA23)</f>
        <v>8398</v>
      </c>
      <c r="AB24" s="22"/>
      <c r="AC24" s="62">
        <f>SUM(AC23)</f>
        <v>8398</v>
      </c>
    </row>
    <row r="25" spans="1:31" ht="11.1" customHeight="1">
      <c r="A25" s="75"/>
      <c r="B25" s="7"/>
      <c r="C25" s="7"/>
      <c r="D25" s="7"/>
      <c r="E25" s="20"/>
      <c r="F25" s="20"/>
      <c r="G25" s="20"/>
      <c r="H25" s="20"/>
      <c r="I25" s="20"/>
      <c r="J25" s="20"/>
      <c r="K25" s="20"/>
      <c r="L25" s="20"/>
      <c r="M25" s="20"/>
      <c r="N25" s="20"/>
      <c r="O25" s="20"/>
      <c r="P25" s="20"/>
      <c r="Q25" s="20"/>
      <c r="R25" s="20"/>
      <c r="S25" s="20"/>
      <c r="T25" s="20"/>
      <c r="U25" s="20"/>
      <c r="V25" s="20"/>
      <c r="W25" s="20"/>
      <c r="X25" s="20"/>
      <c r="Y25" s="20"/>
      <c r="Z25" s="20"/>
      <c r="AA25" s="20"/>
      <c r="AB25" s="20"/>
      <c r="AC25" s="19"/>
    </row>
    <row r="26" spans="1:31" s="7" customFormat="1" ht="22.5" customHeight="1">
      <c r="A26" s="69" t="s">
        <v>163</v>
      </c>
      <c r="E26" s="37">
        <f>E19+E24</f>
        <v>0</v>
      </c>
      <c r="F26" s="30"/>
      <c r="G26" s="37">
        <f>G19+G24</f>
        <v>0</v>
      </c>
      <c r="H26" s="22"/>
      <c r="I26" s="37">
        <f>I19+I24</f>
        <v>0</v>
      </c>
      <c r="J26" s="22"/>
      <c r="K26" s="37">
        <f>K19+K24</f>
        <v>-3480000</v>
      </c>
      <c r="L26" s="22"/>
      <c r="M26" s="37">
        <f>M19+M24</f>
        <v>0</v>
      </c>
      <c r="N26" s="30"/>
      <c r="O26" s="37">
        <f>O19+O24</f>
        <v>0</v>
      </c>
      <c r="P26" s="22"/>
      <c r="Q26" s="37">
        <f>Q19+Q24</f>
        <v>0</v>
      </c>
      <c r="R26" s="30"/>
      <c r="S26" s="37">
        <f>S19+S24</f>
        <v>0</v>
      </c>
      <c r="T26" s="30"/>
      <c r="U26" s="37">
        <f>U19+U24</f>
        <v>0</v>
      </c>
      <c r="V26" s="30"/>
      <c r="W26" s="37">
        <f>W19+W24</f>
        <v>0</v>
      </c>
      <c r="X26" s="30"/>
      <c r="Y26" s="37">
        <f>Y19+Y24</f>
        <v>-3480000</v>
      </c>
      <c r="Z26" s="30"/>
      <c r="AA26" s="37">
        <f>AA19+AA24</f>
        <v>-521034</v>
      </c>
      <c r="AB26" s="22"/>
      <c r="AC26" s="37">
        <f>AC19+AC24</f>
        <v>-4001034</v>
      </c>
    </row>
    <row r="27" spans="1:31" ht="11.1" customHeight="1">
      <c r="A27" s="75"/>
      <c r="B27" s="7"/>
      <c r="C27" s="7"/>
      <c r="D27" s="7"/>
      <c r="E27" s="20"/>
      <c r="F27" s="20"/>
      <c r="G27" s="20"/>
      <c r="H27" s="20"/>
      <c r="I27" s="20"/>
      <c r="J27" s="20"/>
      <c r="K27" s="20"/>
      <c r="L27" s="20"/>
      <c r="M27" s="20"/>
      <c r="N27" s="20"/>
      <c r="O27" s="20"/>
      <c r="P27" s="20"/>
      <c r="Q27" s="20"/>
      <c r="R27" s="20"/>
      <c r="S27" s="20"/>
      <c r="T27" s="20"/>
      <c r="U27" s="20"/>
      <c r="V27" s="20"/>
      <c r="W27" s="20"/>
      <c r="X27" s="20"/>
      <c r="Y27" s="20"/>
      <c r="Z27" s="20"/>
      <c r="AA27" s="20"/>
      <c r="AB27" s="20"/>
      <c r="AC27" s="19"/>
    </row>
    <row r="28" spans="1:31" ht="22.5" customHeight="1">
      <c r="A28" s="7" t="s">
        <v>237</v>
      </c>
      <c r="B28" s="76"/>
      <c r="C28" s="7"/>
      <c r="E28" s="21"/>
      <c r="F28" s="23"/>
      <c r="G28" s="21"/>
      <c r="H28" s="21"/>
      <c r="I28" s="21"/>
      <c r="J28" s="21"/>
      <c r="K28" s="21"/>
      <c r="L28" s="21"/>
      <c r="M28" s="21"/>
      <c r="N28" s="21"/>
      <c r="O28" s="21"/>
      <c r="P28" s="21"/>
      <c r="Q28" s="21"/>
      <c r="R28" s="23"/>
      <c r="S28" s="23"/>
      <c r="T28" s="23"/>
      <c r="U28" s="23"/>
      <c r="V28" s="23"/>
      <c r="W28" s="21"/>
      <c r="X28" s="21"/>
      <c r="Y28" s="21"/>
      <c r="Z28" s="21"/>
      <c r="AA28" s="21"/>
      <c r="AB28" s="21"/>
      <c r="AC28" s="22"/>
    </row>
    <row r="29" spans="1:31" ht="22.5" customHeight="1">
      <c r="A29" s="6" t="s">
        <v>64</v>
      </c>
      <c r="B29" s="6" t="s">
        <v>65</v>
      </c>
      <c r="E29" s="21">
        <v>0</v>
      </c>
      <c r="F29" s="23"/>
      <c r="G29" s="21">
        <v>0</v>
      </c>
      <c r="H29" s="21"/>
      <c r="I29" s="21">
        <v>0</v>
      </c>
      <c r="J29" s="21"/>
      <c r="K29" s="21">
        <v>4754694</v>
      </c>
      <c r="L29" s="21"/>
      <c r="M29" s="21">
        <v>0</v>
      </c>
      <c r="N29" s="21"/>
      <c r="O29" s="21">
        <v>0</v>
      </c>
      <c r="P29" s="21"/>
      <c r="Q29" s="21">
        <v>0</v>
      </c>
      <c r="R29" s="23"/>
      <c r="S29" s="23">
        <v>0</v>
      </c>
      <c r="T29" s="23"/>
      <c r="U29" s="23">
        <v>0</v>
      </c>
      <c r="V29" s="23"/>
      <c r="W29" s="20">
        <f>SUM(M29:U29)</f>
        <v>0</v>
      </c>
      <c r="X29" s="21"/>
      <c r="Y29" s="20">
        <f>SUM(W29,E29:K29)</f>
        <v>4754694</v>
      </c>
      <c r="Z29" s="21"/>
      <c r="AA29" s="20">
        <v>273757</v>
      </c>
      <c r="AB29" s="21"/>
      <c r="AC29" s="20">
        <f>Y29+AA29</f>
        <v>5028451</v>
      </c>
      <c r="AD29" s="20"/>
      <c r="AE29" s="20"/>
    </row>
    <row r="30" spans="1:31" ht="22.5" customHeight="1">
      <c r="A30" s="6" t="s">
        <v>64</v>
      </c>
      <c r="B30" s="6" t="s">
        <v>258</v>
      </c>
      <c r="E30" s="27">
        <v>0</v>
      </c>
      <c r="F30" s="23"/>
      <c r="G30" s="27">
        <v>0</v>
      </c>
      <c r="H30" s="21"/>
      <c r="I30" s="27">
        <v>0</v>
      </c>
      <c r="J30" s="21"/>
      <c r="K30" s="27">
        <v>0</v>
      </c>
      <c r="L30" s="23"/>
      <c r="M30" s="27">
        <v>4572717</v>
      </c>
      <c r="N30" s="23"/>
      <c r="O30" s="27">
        <v>-350449</v>
      </c>
      <c r="P30" s="21"/>
      <c r="Q30" s="27">
        <v>500661</v>
      </c>
      <c r="R30" s="23"/>
      <c r="S30" s="27">
        <v>83966</v>
      </c>
      <c r="T30" s="23"/>
      <c r="U30" s="27">
        <v>0</v>
      </c>
      <c r="V30" s="23"/>
      <c r="W30" s="20">
        <f>SUM(M30:U30)</f>
        <v>4806895</v>
      </c>
      <c r="X30" s="21"/>
      <c r="Y30" s="20">
        <f>SUM(W30,E30:K30)</f>
        <v>4806895</v>
      </c>
      <c r="Z30" s="21"/>
      <c r="AA30" s="20">
        <v>43561</v>
      </c>
      <c r="AB30" s="21"/>
      <c r="AC30" s="20">
        <f>Y30+AA30</f>
        <v>4850456</v>
      </c>
      <c r="AD30" s="20"/>
      <c r="AE30" s="20"/>
    </row>
    <row r="31" spans="1:31" ht="22.5" customHeight="1">
      <c r="A31" s="7" t="s">
        <v>259</v>
      </c>
      <c r="B31" s="76"/>
      <c r="C31" s="7"/>
      <c r="E31" s="62">
        <f>SUM(E29:E30)</f>
        <v>0</v>
      </c>
      <c r="F31" s="23"/>
      <c r="G31" s="62">
        <f>SUM(G29:G30)</f>
        <v>0</v>
      </c>
      <c r="H31" s="21"/>
      <c r="I31" s="62">
        <f>SUM(I29:I30)</f>
        <v>0</v>
      </c>
      <c r="J31" s="21"/>
      <c r="K31" s="62">
        <f>SUM(K29:K30)</f>
        <v>4754694</v>
      </c>
      <c r="L31" s="30"/>
      <c r="M31" s="62">
        <f>SUM(M29:M30)</f>
        <v>4572717</v>
      </c>
      <c r="N31" s="30"/>
      <c r="O31" s="62">
        <f>SUM(O29:O30)</f>
        <v>-350449</v>
      </c>
      <c r="P31" s="21"/>
      <c r="Q31" s="37">
        <f>SUM(Q29:Q30)</f>
        <v>500661</v>
      </c>
      <c r="R31" s="23"/>
      <c r="S31" s="62">
        <f>SUM(S29:S30)</f>
        <v>83966</v>
      </c>
      <c r="T31" s="30"/>
      <c r="U31" s="62">
        <f>SUM(U29:U30)</f>
        <v>0</v>
      </c>
      <c r="V31" s="23"/>
      <c r="W31" s="62">
        <f>SUM(W29:W30)</f>
        <v>4806895</v>
      </c>
      <c r="X31" s="30"/>
      <c r="Y31" s="62">
        <f>SUM(Y29:Y30)</f>
        <v>9561589</v>
      </c>
      <c r="Z31" s="30"/>
      <c r="AA31" s="62">
        <f>SUM(AA29:AA30)</f>
        <v>317318</v>
      </c>
      <c r="AB31" s="21"/>
      <c r="AC31" s="62">
        <f>SUM(AC29:AC30)</f>
        <v>9878907</v>
      </c>
      <c r="AD31" s="20"/>
      <c r="AE31" s="20"/>
    </row>
    <row r="32" spans="1:31" ht="9.9499999999999993" customHeight="1">
      <c r="A32" s="7"/>
      <c r="B32" s="7"/>
      <c r="C32" s="7"/>
      <c r="D32" s="7"/>
      <c r="E32" s="20"/>
      <c r="F32" s="20"/>
      <c r="G32" s="20"/>
      <c r="H32" s="20"/>
      <c r="I32" s="20"/>
      <c r="J32" s="20"/>
      <c r="K32" s="20"/>
      <c r="L32" s="20"/>
      <c r="M32" s="20"/>
      <c r="N32" s="20"/>
      <c r="O32" s="20"/>
      <c r="P32" s="20"/>
      <c r="Q32" s="20"/>
      <c r="R32" s="20"/>
      <c r="S32" s="20"/>
      <c r="T32" s="20"/>
      <c r="U32" s="20"/>
      <c r="V32" s="20"/>
      <c r="W32" s="20"/>
      <c r="X32" s="20"/>
      <c r="Y32" s="20"/>
      <c r="Z32" s="20"/>
      <c r="AA32" s="20"/>
      <c r="AB32" s="20"/>
      <c r="AC32" s="19"/>
    </row>
    <row r="33" spans="1:31" ht="22.5" customHeight="1">
      <c r="A33" s="6" t="s">
        <v>226</v>
      </c>
      <c r="B33" s="76"/>
      <c r="E33" s="23">
        <v>0</v>
      </c>
      <c r="F33" s="23"/>
      <c r="G33" s="23">
        <v>0</v>
      </c>
      <c r="H33" s="21"/>
      <c r="I33" s="23">
        <v>580451</v>
      </c>
      <c r="J33" s="21"/>
      <c r="K33" s="23">
        <v>-580451</v>
      </c>
      <c r="L33" s="23"/>
      <c r="M33" s="23">
        <v>0</v>
      </c>
      <c r="N33" s="23"/>
      <c r="O33" s="23">
        <v>0</v>
      </c>
      <c r="P33" s="21"/>
      <c r="Q33" s="23">
        <v>0</v>
      </c>
      <c r="R33" s="23"/>
      <c r="S33" s="23">
        <v>0</v>
      </c>
      <c r="T33" s="23"/>
      <c r="U33" s="23">
        <v>0</v>
      </c>
      <c r="V33" s="23"/>
      <c r="W33" s="23">
        <v>0</v>
      </c>
      <c r="X33" s="23"/>
      <c r="Y33" s="20">
        <v>0</v>
      </c>
      <c r="Z33" s="23"/>
      <c r="AA33" s="23">
        <v>0</v>
      </c>
      <c r="AB33" s="21"/>
      <c r="AC33" s="20">
        <f>Y33+AA33</f>
        <v>0</v>
      </c>
      <c r="AD33" s="20"/>
      <c r="AE33" s="20"/>
    </row>
    <row r="34" spans="1:31" ht="3.95" customHeight="1">
      <c r="A34" s="7"/>
      <c r="B34" s="7"/>
      <c r="C34" s="7"/>
      <c r="D34" s="7"/>
      <c r="E34" s="20"/>
      <c r="F34" s="20"/>
      <c r="G34" s="20"/>
      <c r="H34" s="20"/>
      <c r="I34" s="20"/>
      <c r="J34" s="20"/>
      <c r="K34" s="20"/>
      <c r="L34" s="20"/>
      <c r="M34" s="20"/>
      <c r="N34" s="20"/>
      <c r="O34" s="20"/>
      <c r="P34" s="20"/>
      <c r="Q34" s="20"/>
      <c r="R34" s="20"/>
      <c r="S34" s="20"/>
      <c r="T34" s="20"/>
      <c r="U34" s="20"/>
      <c r="V34" s="20"/>
      <c r="W34" s="20"/>
      <c r="X34" s="20"/>
      <c r="Y34" s="20"/>
      <c r="Z34" s="20"/>
      <c r="AA34" s="20"/>
      <c r="AB34" s="20"/>
      <c r="AC34" s="19"/>
    </row>
    <row r="35" spans="1:31" s="7" customFormat="1" ht="22.5" customHeight="1" thickBot="1">
      <c r="A35" s="7" t="s">
        <v>244</v>
      </c>
      <c r="C35" s="6"/>
      <c r="E35" s="31">
        <f>SUM(E14,E26,E31,E33)</f>
        <v>21750000</v>
      </c>
      <c r="F35" s="30"/>
      <c r="G35" s="31">
        <f>SUM(G14,G26,G31,G33)</f>
        <v>19279778</v>
      </c>
      <c r="H35" s="22"/>
      <c r="I35" s="31">
        <f>SUM(I14,I26,I31,I33)</f>
        <v>2219231</v>
      </c>
      <c r="J35" s="22"/>
      <c r="K35" s="31">
        <f>SUM(K14,K26,K31,K33)</f>
        <v>60515271</v>
      </c>
      <c r="L35" s="30"/>
      <c r="M35" s="31">
        <f>SUM(M14,M26,M31,M33)</f>
        <v>2021298</v>
      </c>
      <c r="N35" s="30"/>
      <c r="O35" s="31">
        <f>SUM(O14,O26,O31,O33)</f>
        <v>-2423177</v>
      </c>
      <c r="P35" s="22"/>
      <c r="Q35" s="31">
        <f>SUM(Q14,Q26,Q31,Q33)</f>
        <v>-669322</v>
      </c>
      <c r="R35" s="30"/>
      <c r="S35" s="31">
        <f>SUM(S14,S26,S31,S33)</f>
        <v>1455412</v>
      </c>
      <c r="T35" s="30"/>
      <c r="U35" s="31">
        <f>SUM(U14,U26,U31,U33)</f>
        <v>-38293</v>
      </c>
      <c r="V35" s="30"/>
      <c r="W35" s="31">
        <f>SUM(W14,W26,W31,W33)</f>
        <v>345918</v>
      </c>
      <c r="X35" s="30"/>
      <c r="Y35" s="31">
        <f>SUM(Y14,Y26,Y31,Y33)</f>
        <v>104110198</v>
      </c>
      <c r="Z35" s="30"/>
      <c r="AA35" s="31">
        <f>SUM(AA14,AA26,AA31,AA33)</f>
        <v>9170944</v>
      </c>
      <c r="AB35" s="22"/>
      <c r="AC35" s="31">
        <f>SUM(AC14,AC26,AC31,AC33)</f>
        <v>113281142</v>
      </c>
    </row>
    <row r="36" spans="1:31" ht="9.9499999999999993" customHeight="1" thickTop="1">
      <c r="A36" s="7"/>
      <c r="B36" s="7"/>
      <c r="C36" s="7"/>
      <c r="D36" s="7"/>
      <c r="E36" s="20"/>
      <c r="F36" s="20"/>
      <c r="G36" s="20"/>
      <c r="H36" s="20"/>
      <c r="I36" s="20"/>
      <c r="J36" s="20"/>
      <c r="K36" s="20"/>
      <c r="L36" s="20"/>
      <c r="M36" s="20"/>
      <c r="N36" s="20"/>
      <c r="O36" s="20"/>
      <c r="P36" s="20"/>
      <c r="Q36" s="20"/>
      <c r="R36" s="20"/>
      <c r="S36" s="20"/>
      <c r="T36" s="20"/>
      <c r="U36" s="20"/>
      <c r="V36" s="20"/>
      <c r="W36" s="20"/>
      <c r="X36" s="20"/>
      <c r="Y36" s="20"/>
      <c r="Z36" s="20"/>
      <c r="AA36" s="20"/>
      <c r="AB36" s="20"/>
      <c r="AC36" s="19"/>
    </row>
    <row r="37" spans="1:31" ht="22.5" customHeight="1">
      <c r="E37" s="20"/>
      <c r="G37" s="20"/>
      <c r="I37" s="20"/>
      <c r="K37" s="20"/>
      <c r="Q37" s="20"/>
      <c r="S37" s="20"/>
      <c r="W37" s="20"/>
      <c r="Y37" s="20"/>
      <c r="AA37" s="20"/>
      <c r="AC37" s="19"/>
    </row>
    <row r="38" spans="1:31" ht="22.5" customHeight="1">
      <c r="E38" s="20"/>
      <c r="G38" s="20"/>
      <c r="I38" s="20"/>
      <c r="K38" s="20"/>
      <c r="M38" s="20"/>
      <c r="O38" s="20"/>
      <c r="Q38" s="20"/>
      <c r="S38" s="20"/>
      <c r="U38" s="20"/>
      <c r="W38" s="20"/>
      <c r="X38" s="20"/>
      <c r="Y38" s="20"/>
      <c r="Z38" s="20"/>
      <c r="AA38" s="20"/>
      <c r="AC38" s="20"/>
    </row>
    <row r="39" spans="1:31" ht="22.5" customHeight="1">
      <c r="AA39" s="20"/>
    </row>
  </sheetData>
  <mergeCells count="4">
    <mergeCell ref="E4:AC4"/>
    <mergeCell ref="I5:K5"/>
    <mergeCell ref="M5:W5"/>
    <mergeCell ref="E12:AC12"/>
  </mergeCells>
  <pageMargins left="0.8" right="0.8" top="0.48" bottom="0.5" header="0.5" footer="0.5"/>
  <pageSetup paperSize="9" scale="54" firstPageNumber="9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42E3979-F259-42B6-B6AF-208402A7E141}">
  <dimension ref="A1:Y36"/>
  <sheetViews>
    <sheetView view="pageBreakPreview" zoomScale="90" zoomScaleNormal="70" zoomScaleSheetLayoutView="90" workbookViewId="0">
      <selection sqref="A1:W1"/>
    </sheetView>
  </sheetViews>
  <sheetFormatPr defaultColWidth="9.125" defaultRowHeight="22.5" customHeight="1"/>
  <cols>
    <col min="1" max="2" width="2.375" style="6" customWidth="1"/>
    <col min="3" max="3" width="42" style="6" customWidth="1"/>
    <col min="4" max="4" width="1.125" style="6" customWidth="1"/>
    <col min="5" max="5" width="7.125" style="6" customWidth="1"/>
    <col min="6" max="6" width="1.125" style="6" customWidth="1"/>
    <col min="7" max="7" width="13.125" style="6" customWidth="1"/>
    <col min="8" max="8" width="1.125" style="6" customWidth="1"/>
    <col min="9" max="9" width="13.625" style="6" customWidth="1"/>
    <col min="10" max="10" width="1.125" style="6" customWidth="1"/>
    <col min="11" max="11" width="13.625" style="6" customWidth="1"/>
    <col min="12" max="12" width="1.125" style="6" customWidth="1"/>
    <col min="13" max="13" width="11.375" style="6" customWidth="1"/>
    <col min="14" max="14" width="1.125" style="6" customWidth="1"/>
    <col min="15" max="15" width="13" style="6" customWidth="1"/>
    <col min="16" max="16" width="0.875" style="6" customWidth="1"/>
    <col min="17" max="17" width="13.625" style="6" customWidth="1"/>
    <col min="18" max="18" width="1.125" style="6" customWidth="1"/>
    <col min="19" max="19" width="15.625" style="6" customWidth="1"/>
    <col min="20" max="20" width="0.875" style="6" customWidth="1"/>
    <col min="21" max="21" width="12.875" style="6" customWidth="1"/>
    <col min="22" max="22" width="1.125" style="6" customWidth="1"/>
    <col min="23" max="23" width="12.875" style="6" customWidth="1"/>
    <col min="24" max="16384" width="9.125" style="6"/>
  </cols>
  <sheetData>
    <row r="1" spans="1:25" s="77" customFormat="1" ht="22.5" customHeight="1">
      <c r="A1" s="173" t="s">
        <v>137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</row>
    <row r="2" spans="1:25" s="77" customFormat="1" ht="22.5" customHeight="1">
      <c r="A2" s="173" t="s">
        <v>91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</row>
    <row r="3" spans="1:25" s="77" customFormat="1" ht="9.9499999999999993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</row>
    <row r="4" spans="1:25" ht="22.5" customHeight="1">
      <c r="D4" s="7"/>
      <c r="F4" s="7"/>
      <c r="G4" s="174" t="s">
        <v>66</v>
      </c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</row>
    <row r="5" spans="1:25" ht="22.5" customHeight="1">
      <c r="D5" s="7"/>
      <c r="F5" s="7"/>
      <c r="G5" s="17"/>
      <c r="H5" s="7"/>
      <c r="I5" s="17"/>
      <c r="J5" s="7"/>
      <c r="K5" s="17"/>
      <c r="L5" s="7"/>
      <c r="M5" s="175" t="s">
        <v>38</v>
      </c>
      <c r="N5" s="175"/>
      <c r="O5" s="175"/>
      <c r="P5" s="79"/>
      <c r="Q5" s="175" t="s">
        <v>40</v>
      </c>
      <c r="R5" s="175"/>
      <c r="S5" s="175"/>
      <c r="T5" s="175"/>
      <c r="U5" s="175"/>
      <c r="V5" s="7"/>
      <c r="W5" s="17"/>
    </row>
    <row r="6" spans="1:25" ht="22.5" customHeight="1">
      <c r="A6" s="15"/>
      <c r="B6" s="15"/>
      <c r="C6" s="15"/>
      <c r="S6" s="79" t="s">
        <v>101</v>
      </c>
      <c r="T6" s="79"/>
      <c r="U6" s="79"/>
    </row>
    <row r="7" spans="1:25" ht="22.5" customHeight="1">
      <c r="A7" s="15"/>
      <c r="B7" s="15"/>
      <c r="C7" s="15"/>
      <c r="D7" s="17"/>
      <c r="E7" s="50"/>
      <c r="F7" s="17"/>
      <c r="G7" s="15"/>
      <c r="H7" s="17"/>
      <c r="I7" s="15"/>
      <c r="J7" s="17"/>
      <c r="K7" s="15" t="s">
        <v>86</v>
      </c>
      <c r="L7" s="17"/>
      <c r="M7" s="15"/>
      <c r="N7" s="17"/>
      <c r="O7" s="15"/>
      <c r="P7" s="15"/>
      <c r="Q7" s="15" t="s">
        <v>166</v>
      </c>
      <c r="R7" s="17"/>
      <c r="S7" s="79" t="s">
        <v>102</v>
      </c>
      <c r="T7" s="79"/>
      <c r="U7" s="79" t="s">
        <v>54</v>
      </c>
      <c r="V7" s="17"/>
      <c r="W7" s="15"/>
    </row>
    <row r="8" spans="1:25" ht="22.5" customHeight="1">
      <c r="A8" s="15"/>
      <c r="B8" s="15"/>
      <c r="C8" s="15"/>
      <c r="D8" s="17"/>
      <c r="E8" s="15"/>
      <c r="F8" s="17"/>
      <c r="G8" s="15" t="s">
        <v>248</v>
      </c>
      <c r="H8" s="17"/>
      <c r="I8" s="15"/>
      <c r="J8" s="17"/>
      <c r="K8" s="15" t="s">
        <v>85</v>
      </c>
      <c r="L8" s="17"/>
      <c r="M8" s="15" t="s">
        <v>57</v>
      </c>
      <c r="N8" s="17"/>
      <c r="O8" s="15"/>
      <c r="P8" s="15"/>
      <c r="Q8" s="15" t="s">
        <v>171</v>
      </c>
      <c r="R8" s="17"/>
      <c r="S8" s="79" t="s">
        <v>103</v>
      </c>
      <c r="T8" s="79"/>
      <c r="U8" s="79" t="s">
        <v>58</v>
      </c>
      <c r="V8" s="17"/>
      <c r="W8" s="15" t="s">
        <v>55</v>
      </c>
    </row>
    <row r="9" spans="1:25" ht="22.5" customHeight="1">
      <c r="A9" s="15"/>
      <c r="B9" s="15"/>
      <c r="C9" s="15"/>
      <c r="D9" s="17"/>
      <c r="E9" s="3"/>
      <c r="F9" s="17"/>
      <c r="G9" s="15" t="s">
        <v>59</v>
      </c>
      <c r="H9" s="17"/>
      <c r="I9" s="15" t="s">
        <v>60</v>
      </c>
      <c r="J9" s="17"/>
      <c r="K9" s="15" t="s">
        <v>83</v>
      </c>
      <c r="L9" s="17"/>
      <c r="M9" s="15" t="s">
        <v>61</v>
      </c>
      <c r="N9" s="17"/>
      <c r="O9" s="15" t="s">
        <v>39</v>
      </c>
      <c r="P9" s="15"/>
      <c r="Q9" s="15" t="s">
        <v>170</v>
      </c>
      <c r="R9" s="17"/>
      <c r="S9" s="79" t="s">
        <v>104</v>
      </c>
      <c r="T9" s="79"/>
      <c r="U9" s="79" t="s">
        <v>35</v>
      </c>
      <c r="V9" s="17"/>
      <c r="W9" s="15" t="s">
        <v>63</v>
      </c>
    </row>
    <row r="10" spans="1:25" ht="22.5" customHeight="1">
      <c r="A10" s="7"/>
      <c r="B10" s="7"/>
      <c r="C10" s="7"/>
      <c r="D10" s="20"/>
      <c r="E10" s="20"/>
      <c r="F10" s="20"/>
      <c r="G10" s="172" t="s">
        <v>92</v>
      </c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</row>
    <row r="11" spans="1:25" ht="22.5" customHeight="1">
      <c r="A11" s="16" t="s">
        <v>204</v>
      </c>
      <c r="B11" s="7"/>
      <c r="C11" s="7"/>
      <c r="D11" s="19"/>
      <c r="E11" s="50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20"/>
    </row>
    <row r="12" spans="1:25" ht="22.5" customHeight="1">
      <c r="A12" s="7" t="s">
        <v>187</v>
      </c>
      <c r="B12" s="7"/>
      <c r="C12" s="7"/>
      <c r="D12" s="19"/>
      <c r="E12" s="50"/>
      <c r="F12" s="19"/>
      <c r="G12" s="19">
        <v>14500000</v>
      </c>
      <c r="H12" s="19"/>
      <c r="I12" s="19">
        <v>1531778</v>
      </c>
      <c r="J12" s="19"/>
      <c r="K12" s="19">
        <v>221309</v>
      </c>
      <c r="L12" s="19"/>
      <c r="M12" s="19">
        <v>1450000</v>
      </c>
      <c r="N12" s="19"/>
      <c r="O12" s="19">
        <v>37053962</v>
      </c>
      <c r="P12" s="19"/>
      <c r="Q12" s="19">
        <v>211850</v>
      </c>
      <c r="R12" s="19"/>
      <c r="S12" s="19">
        <v>-43540</v>
      </c>
      <c r="T12" s="19"/>
      <c r="U12" s="19">
        <v>168310</v>
      </c>
      <c r="V12" s="19"/>
      <c r="W12" s="19">
        <v>54925359</v>
      </c>
      <c r="X12" s="20"/>
    </row>
    <row r="13" spans="1:25" ht="9.9499999999999993" customHeight="1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</row>
    <row r="14" spans="1:25" ht="22.5" customHeight="1">
      <c r="A14" s="80" t="s">
        <v>152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</row>
    <row r="15" spans="1:25" ht="22.5" customHeight="1">
      <c r="A15" s="80" t="s">
        <v>209</v>
      </c>
      <c r="B15" s="71" t="s">
        <v>205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</row>
    <row r="16" spans="1:25" ht="22.5" customHeight="1">
      <c r="A16" s="80"/>
      <c r="B16" s="72" t="s">
        <v>206</v>
      </c>
      <c r="C16" s="80"/>
      <c r="D16" s="80"/>
      <c r="E16" s="50"/>
      <c r="F16" s="80"/>
      <c r="G16" s="87">
        <v>7250000</v>
      </c>
      <c r="H16" s="72"/>
      <c r="I16" s="87">
        <v>17748000</v>
      </c>
      <c r="J16" s="72"/>
      <c r="K16" s="88">
        <v>0</v>
      </c>
      <c r="L16" s="88"/>
      <c r="M16" s="88">
        <v>0</v>
      </c>
      <c r="N16" s="88"/>
      <c r="O16" s="88">
        <v>0</v>
      </c>
      <c r="P16" s="72"/>
      <c r="Q16" s="88">
        <v>0</v>
      </c>
      <c r="R16" s="72"/>
      <c r="S16" s="88">
        <v>0</v>
      </c>
      <c r="T16" s="72"/>
      <c r="U16" s="81">
        <v>0</v>
      </c>
      <c r="V16" s="80"/>
      <c r="W16" s="20">
        <v>24998000</v>
      </c>
      <c r="X16" s="80"/>
      <c r="Y16" s="80"/>
    </row>
    <row r="17" spans="1:25" ht="22.5" customHeight="1">
      <c r="A17" s="80" t="s">
        <v>209</v>
      </c>
      <c r="B17" s="72" t="s">
        <v>224</v>
      </c>
      <c r="C17" s="80"/>
      <c r="D17" s="80"/>
      <c r="E17" s="50"/>
      <c r="F17" s="80"/>
      <c r="G17" s="81">
        <v>0</v>
      </c>
      <c r="H17" s="80"/>
      <c r="I17" s="81">
        <v>0</v>
      </c>
      <c r="J17" s="81"/>
      <c r="K17" s="81">
        <v>0</v>
      </c>
      <c r="L17" s="81"/>
      <c r="M17" s="81">
        <v>0</v>
      </c>
      <c r="N17" s="81"/>
      <c r="O17" s="81">
        <v>-3697500</v>
      </c>
      <c r="P17" s="81"/>
      <c r="Q17" s="81">
        <v>0</v>
      </c>
      <c r="R17" s="81"/>
      <c r="S17" s="81">
        <v>0</v>
      </c>
      <c r="T17" s="81"/>
      <c r="U17" s="81">
        <v>0</v>
      </c>
      <c r="V17" s="81"/>
      <c r="W17" s="20">
        <v>-3697500</v>
      </c>
      <c r="X17" s="81"/>
      <c r="Y17" s="23"/>
    </row>
    <row r="18" spans="1:25" ht="22.5" customHeight="1">
      <c r="A18" s="80"/>
      <c r="B18" s="65" t="s">
        <v>207</v>
      </c>
      <c r="C18" s="80"/>
      <c r="D18" s="80"/>
      <c r="E18" s="50"/>
      <c r="F18" s="80"/>
      <c r="G18" s="82">
        <v>7250000</v>
      </c>
      <c r="H18" s="80"/>
      <c r="I18" s="82">
        <v>17748000</v>
      </c>
      <c r="J18" s="81"/>
      <c r="K18" s="82">
        <v>0</v>
      </c>
      <c r="L18" s="81"/>
      <c r="M18" s="82">
        <v>0</v>
      </c>
      <c r="N18" s="81"/>
      <c r="O18" s="82">
        <v>-3697500</v>
      </c>
      <c r="P18" s="81"/>
      <c r="Q18" s="82">
        <v>0</v>
      </c>
      <c r="R18" s="81"/>
      <c r="S18" s="82">
        <v>0</v>
      </c>
      <c r="T18" s="81"/>
      <c r="U18" s="82">
        <v>0</v>
      </c>
      <c r="V18" s="81"/>
      <c r="W18" s="82">
        <v>21300500</v>
      </c>
      <c r="X18" s="81"/>
      <c r="Y18" s="23"/>
    </row>
    <row r="19" spans="1:25" ht="9.9499999999999993" customHeight="1">
      <c r="A19" s="80"/>
      <c r="B19" s="80"/>
      <c r="C19" s="80"/>
      <c r="D19" s="19"/>
      <c r="E19" s="85"/>
      <c r="F19" s="80"/>
      <c r="G19" s="80"/>
      <c r="H19" s="80"/>
      <c r="I19" s="80"/>
      <c r="J19" s="80"/>
      <c r="K19" s="80"/>
      <c r="L19" s="80"/>
      <c r="M19" s="80"/>
      <c r="N19" s="80"/>
      <c r="O19" s="80"/>
      <c r="P19" s="80"/>
      <c r="Q19" s="80"/>
      <c r="R19" s="80"/>
      <c r="S19" s="80"/>
      <c r="T19" s="80"/>
      <c r="U19" s="80"/>
      <c r="V19" s="80"/>
      <c r="W19" s="80"/>
    </row>
    <row r="20" spans="1:25" ht="22.5" customHeight="1">
      <c r="A20" s="69" t="s">
        <v>163</v>
      </c>
      <c r="B20" s="80"/>
      <c r="C20" s="80"/>
      <c r="D20" s="78"/>
      <c r="E20" s="78"/>
      <c r="F20" s="80"/>
      <c r="G20" s="83">
        <v>7250000</v>
      </c>
      <c r="H20" s="80"/>
      <c r="I20" s="83">
        <v>17748000</v>
      </c>
      <c r="J20" s="80"/>
      <c r="K20" s="83">
        <v>0</v>
      </c>
      <c r="L20" s="80"/>
      <c r="M20" s="83">
        <v>0</v>
      </c>
      <c r="N20" s="80"/>
      <c r="O20" s="83">
        <v>-3697500</v>
      </c>
      <c r="P20" s="80"/>
      <c r="Q20" s="83">
        <v>0</v>
      </c>
      <c r="R20" s="80"/>
      <c r="S20" s="83">
        <v>0</v>
      </c>
      <c r="T20" s="80"/>
      <c r="U20" s="83">
        <v>0</v>
      </c>
      <c r="V20" s="84"/>
      <c r="W20" s="83">
        <v>21300500</v>
      </c>
      <c r="X20" s="80"/>
      <c r="Y20" s="84"/>
    </row>
    <row r="21" spans="1:25" ht="9.9499999999999993" customHeight="1">
      <c r="A21" s="80"/>
      <c r="B21" s="80"/>
      <c r="C21" s="80"/>
      <c r="D21" s="19"/>
      <c r="E21" s="85"/>
      <c r="F21" s="80"/>
      <c r="G21" s="80"/>
      <c r="H21" s="80"/>
      <c r="I21" s="80"/>
      <c r="J21" s="80"/>
      <c r="K21" s="80"/>
      <c r="L21" s="80"/>
      <c r="M21" s="80"/>
      <c r="N21" s="80"/>
      <c r="O21" s="80"/>
      <c r="P21" s="80"/>
      <c r="Q21" s="80"/>
      <c r="R21" s="80"/>
      <c r="S21" s="80"/>
      <c r="T21" s="80"/>
      <c r="U21" s="80"/>
      <c r="V21" s="80"/>
      <c r="W21" s="80"/>
    </row>
    <row r="22" spans="1:25" ht="22.5" customHeight="1">
      <c r="A22" s="7" t="s">
        <v>94</v>
      </c>
      <c r="B22" s="76"/>
      <c r="D22" s="20"/>
      <c r="E22" s="68"/>
      <c r="F22" s="19"/>
      <c r="G22" s="19"/>
      <c r="H22" s="19"/>
      <c r="I22" s="19"/>
      <c r="J22" s="19"/>
      <c r="K22" s="19"/>
      <c r="L22" s="19"/>
      <c r="M22" s="19"/>
      <c r="N22" s="19"/>
      <c r="O22" s="19"/>
      <c r="P22" s="19"/>
      <c r="Q22" s="19"/>
      <c r="R22" s="19"/>
      <c r="S22" s="19"/>
      <c r="T22" s="19"/>
      <c r="U22" s="19"/>
      <c r="V22" s="19"/>
      <c r="W22" s="19"/>
    </row>
    <row r="23" spans="1:25" ht="22.5" customHeight="1">
      <c r="A23" s="6" t="s">
        <v>64</v>
      </c>
      <c r="B23" s="6" t="s">
        <v>65</v>
      </c>
      <c r="D23" s="20"/>
      <c r="E23" s="68"/>
      <c r="F23" s="20"/>
      <c r="G23" s="20">
        <v>0</v>
      </c>
      <c r="H23" s="20"/>
      <c r="I23" s="20">
        <v>0</v>
      </c>
      <c r="J23" s="20"/>
      <c r="K23" s="20">
        <v>0</v>
      </c>
      <c r="L23" s="20"/>
      <c r="M23" s="20">
        <v>0</v>
      </c>
      <c r="N23" s="20"/>
      <c r="O23" s="20">
        <v>1728887</v>
      </c>
      <c r="P23" s="20"/>
      <c r="Q23" s="20">
        <v>0</v>
      </c>
      <c r="R23" s="20"/>
      <c r="S23" s="20">
        <v>0</v>
      </c>
      <c r="T23" s="20"/>
      <c r="U23" s="20">
        <v>0</v>
      </c>
      <c r="V23" s="20"/>
      <c r="W23" s="20">
        <v>1728887</v>
      </c>
      <c r="X23" s="20"/>
    </row>
    <row r="24" spans="1:25" ht="22.5" customHeight="1">
      <c r="A24" s="6" t="s">
        <v>64</v>
      </c>
      <c r="B24" s="6" t="s">
        <v>53</v>
      </c>
      <c r="D24" s="19"/>
      <c r="E24" s="85"/>
      <c r="F24" s="20"/>
      <c r="G24" s="20">
        <v>0</v>
      </c>
      <c r="H24" s="20"/>
      <c r="I24" s="20">
        <v>0</v>
      </c>
      <c r="J24" s="20"/>
      <c r="K24" s="20">
        <v>0</v>
      </c>
      <c r="L24" s="20"/>
      <c r="M24" s="20">
        <v>0</v>
      </c>
      <c r="N24" s="20"/>
      <c r="O24" s="20">
        <v>0</v>
      </c>
      <c r="P24" s="20"/>
      <c r="Q24" s="20">
        <v>475310</v>
      </c>
      <c r="R24" s="20"/>
      <c r="S24" s="20">
        <v>0</v>
      </c>
      <c r="T24" s="20"/>
      <c r="U24" s="20">
        <v>475310</v>
      </c>
      <c r="V24" s="20"/>
      <c r="W24" s="20">
        <v>475310</v>
      </c>
    </row>
    <row r="25" spans="1:25" ht="22.5" customHeight="1">
      <c r="A25" s="7" t="s">
        <v>235</v>
      </c>
      <c r="B25" s="76"/>
      <c r="D25" s="78"/>
      <c r="E25" s="78"/>
      <c r="F25" s="19"/>
      <c r="G25" s="86">
        <v>0</v>
      </c>
      <c r="H25" s="19"/>
      <c r="I25" s="86">
        <v>0</v>
      </c>
      <c r="J25" s="19"/>
      <c r="K25" s="86">
        <v>0</v>
      </c>
      <c r="L25" s="19"/>
      <c r="M25" s="86">
        <v>0</v>
      </c>
      <c r="N25" s="19"/>
      <c r="O25" s="86">
        <v>1728887</v>
      </c>
      <c r="P25" s="19"/>
      <c r="Q25" s="86">
        <v>475310</v>
      </c>
      <c r="R25" s="19"/>
      <c r="S25" s="86">
        <v>0</v>
      </c>
      <c r="T25" s="19"/>
      <c r="U25" s="86">
        <v>475310</v>
      </c>
      <c r="V25" s="19"/>
      <c r="W25" s="86">
        <v>2204197</v>
      </c>
      <c r="X25" s="20"/>
    </row>
    <row r="26" spans="1:25" ht="9.9499999999999993" customHeight="1">
      <c r="A26" s="80"/>
      <c r="B26" s="80"/>
      <c r="C26" s="80"/>
      <c r="D26" s="20"/>
      <c r="E26" s="20"/>
      <c r="F26" s="80"/>
      <c r="G26" s="80"/>
      <c r="H26" s="80"/>
      <c r="I26" s="80"/>
      <c r="J26" s="80"/>
      <c r="K26" s="80"/>
      <c r="L26" s="80"/>
      <c r="M26" s="80"/>
      <c r="N26" s="80"/>
      <c r="O26" s="80"/>
      <c r="P26" s="80"/>
      <c r="Q26" s="80"/>
      <c r="R26" s="80"/>
      <c r="S26" s="80"/>
      <c r="T26" s="80"/>
      <c r="U26" s="80"/>
      <c r="V26" s="80"/>
      <c r="W26" s="80"/>
    </row>
    <row r="27" spans="1:25" ht="22.5" customHeight="1">
      <c r="A27" s="6" t="s">
        <v>226</v>
      </c>
      <c r="B27" s="76"/>
      <c r="D27" s="152"/>
      <c r="E27" s="152"/>
      <c r="F27" s="20"/>
      <c r="G27" s="20">
        <v>0</v>
      </c>
      <c r="H27" s="20"/>
      <c r="I27" s="20">
        <v>0</v>
      </c>
      <c r="J27" s="20"/>
      <c r="K27" s="20">
        <v>0</v>
      </c>
      <c r="L27" s="20"/>
      <c r="M27" s="20">
        <v>188780</v>
      </c>
      <c r="N27" s="20"/>
      <c r="O27" s="20">
        <v>-188780</v>
      </c>
      <c r="P27" s="20"/>
      <c r="Q27" s="20">
        <v>0</v>
      </c>
      <c r="R27" s="20"/>
      <c r="S27" s="20">
        <v>0</v>
      </c>
      <c r="T27" s="20"/>
      <c r="U27" s="20">
        <v>0</v>
      </c>
      <c r="V27" s="20"/>
      <c r="W27" s="20">
        <v>0</v>
      </c>
      <c r="X27" s="20"/>
    </row>
    <row r="28" spans="1:25" ht="4.5" customHeight="1">
      <c r="A28" s="80"/>
      <c r="B28" s="80"/>
      <c r="C28" s="80"/>
      <c r="D28" s="20"/>
      <c r="E28" s="20"/>
      <c r="F28" s="80"/>
      <c r="G28" s="80"/>
      <c r="H28" s="80"/>
      <c r="I28" s="80"/>
      <c r="J28" s="80"/>
      <c r="K28" s="80"/>
      <c r="L28" s="80"/>
      <c r="M28" s="80"/>
      <c r="N28" s="80"/>
      <c r="O28" s="80"/>
      <c r="P28" s="80"/>
      <c r="Q28" s="80"/>
      <c r="R28" s="80"/>
      <c r="S28" s="80"/>
      <c r="T28" s="80"/>
      <c r="U28" s="80"/>
      <c r="V28" s="80"/>
      <c r="W28" s="80"/>
    </row>
    <row r="29" spans="1:25" ht="22.5" customHeight="1" thickBot="1">
      <c r="A29" s="7" t="s">
        <v>208</v>
      </c>
      <c r="B29" s="7"/>
      <c r="C29" s="7"/>
      <c r="D29" s="78"/>
      <c r="E29" s="78"/>
      <c r="F29" s="20"/>
      <c r="G29" s="154">
        <v>21750000</v>
      </c>
      <c r="H29" s="20"/>
      <c r="I29" s="154">
        <v>19279778</v>
      </c>
      <c r="J29" s="20"/>
      <c r="K29" s="154">
        <v>221309</v>
      </c>
      <c r="L29" s="20"/>
      <c r="M29" s="154">
        <v>1638780</v>
      </c>
      <c r="N29" s="20"/>
      <c r="O29" s="154">
        <v>34896569</v>
      </c>
      <c r="P29" s="19"/>
      <c r="Q29" s="154">
        <v>687160</v>
      </c>
      <c r="R29" s="20"/>
      <c r="S29" s="154">
        <v>-43540</v>
      </c>
      <c r="T29" s="19"/>
      <c r="U29" s="154">
        <v>643620</v>
      </c>
      <c r="V29" s="20"/>
      <c r="W29" s="154">
        <v>78430056</v>
      </c>
    </row>
    <row r="30" spans="1:25" ht="9.9499999999999993" customHeight="1" thickTop="1">
      <c r="A30" s="80"/>
      <c r="B30" s="80"/>
      <c r="C30" s="80"/>
      <c r="F30" s="80"/>
      <c r="G30" s="80"/>
      <c r="H30" s="80"/>
      <c r="I30" s="80"/>
      <c r="J30" s="80"/>
      <c r="K30" s="80"/>
      <c r="L30" s="80"/>
      <c r="M30" s="80"/>
      <c r="N30" s="80"/>
      <c r="O30" s="80"/>
      <c r="P30" s="80"/>
      <c r="Q30" s="80"/>
      <c r="R30" s="80"/>
      <c r="S30" s="80"/>
      <c r="T30" s="80"/>
      <c r="U30" s="80"/>
      <c r="V30" s="80"/>
      <c r="W30" s="80"/>
    </row>
    <row r="31" spans="1:25" ht="22.5" customHeight="1">
      <c r="G31" s="20"/>
      <c r="I31" s="20"/>
      <c r="K31" s="20"/>
      <c r="M31" s="20"/>
      <c r="O31" s="20"/>
      <c r="Q31" s="20"/>
      <c r="U31" s="20"/>
      <c r="W31" s="20"/>
    </row>
    <row r="32" spans="1:25" ht="22.5" customHeight="1">
      <c r="G32" s="20"/>
      <c r="I32" s="20"/>
      <c r="K32" s="20"/>
      <c r="M32" s="20"/>
      <c r="O32" s="20"/>
      <c r="P32" s="20"/>
      <c r="Q32" s="20"/>
      <c r="T32" s="20"/>
      <c r="U32" s="20"/>
      <c r="W32" s="20"/>
    </row>
    <row r="33" spans="7:23" ht="22.5" customHeight="1">
      <c r="G33" s="20"/>
      <c r="I33" s="20"/>
      <c r="K33" s="20"/>
      <c r="M33" s="20"/>
      <c r="O33" s="20"/>
      <c r="P33" s="20"/>
      <c r="Q33" s="20"/>
      <c r="T33" s="20"/>
      <c r="U33" s="20"/>
      <c r="W33" s="20"/>
    </row>
    <row r="34" spans="7:23" ht="22.5" customHeight="1">
      <c r="O34" s="20"/>
      <c r="P34" s="20"/>
      <c r="Q34" s="20"/>
      <c r="S34" s="20"/>
      <c r="T34" s="20"/>
      <c r="U34" s="20"/>
      <c r="W34" s="20"/>
    </row>
    <row r="35" spans="7:23" ht="22.5" customHeight="1">
      <c r="O35" s="20"/>
      <c r="P35" s="20"/>
      <c r="Q35" s="20"/>
      <c r="W35" s="20"/>
    </row>
    <row r="36" spans="7:23" ht="22.5" customHeight="1">
      <c r="O36" s="20"/>
      <c r="P36" s="20"/>
      <c r="Q36" s="20"/>
      <c r="W36" s="20"/>
    </row>
  </sheetData>
  <mergeCells count="6">
    <mergeCell ref="G10:W10"/>
    <mergeCell ref="A1:W1"/>
    <mergeCell ref="A2:W2"/>
    <mergeCell ref="G4:W4"/>
    <mergeCell ref="M5:O5"/>
    <mergeCell ref="Q5:U5"/>
  </mergeCells>
  <pageMargins left="0.8" right="0.8" top="0.48" bottom="0.5" header="0.5" footer="0.5"/>
  <pageSetup paperSize="9" scale="64" firstPageNumber="10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DC566DA-07B2-44BA-8816-11939106D7B6}">
  <dimension ref="A1:Y35"/>
  <sheetViews>
    <sheetView view="pageBreakPreview" zoomScale="90" zoomScaleNormal="70" zoomScaleSheetLayoutView="90" workbookViewId="0">
      <selection sqref="A1:W1"/>
    </sheetView>
  </sheetViews>
  <sheetFormatPr defaultColWidth="9.125" defaultRowHeight="22.5" customHeight="1"/>
  <cols>
    <col min="1" max="2" width="2.375" style="6" customWidth="1"/>
    <col min="3" max="3" width="42" style="6" customWidth="1"/>
    <col min="4" max="4" width="1.125" style="6" customWidth="1"/>
    <col min="5" max="5" width="7.125" style="6" customWidth="1"/>
    <col min="6" max="6" width="1.125" style="6" customWidth="1"/>
    <col min="7" max="7" width="13.125" style="6" customWidth="1"/>
    <col min="8" max="8" width="1.125" style="6" customWidth="1"/>
    <col min="9" max="9" width="13.625" style="6" customWidth="1"/>
    <col min="10" max="10" width="1.125" style="6" customWidth="1"/>
    <col min="11" max="11" width="13.625" style="6" customWidth="1"/>
    <col min="12" max="12" width="1.125" style="6" customWidth="1"/>
    <col min="13" max="13" width="11.375" style="6" customWidth="1"/>
    <col min="14" max="14" width="1.125" style="6" customWidth="1"/>
    <col min="15" max="15" width="13" style="6" customWidth="1"/>
    <col min="16" max="16" width="0.875" style="6" customWidth="1"/>
    <col min="17" max="17" width="13.625" style="6" customWidth="1"/>
    <col min="18" max="18" width="1.125" style="6" customWidth="1"/>
    <col min="19" max="19" width="15.625" style="6" customWidth="1"/>
    <col min="20" max="20" width="0.875" style="6" customWidth="1"/>
    <col min="21" max="21" width="12.875" style="6" customWidth="1"/>
    <col min="22" max="22" width="1.125" style="6" customWidth="1"/>
    <col min="23" max="23" width="12.875" style="6" customWidth="1"/>
    <col min="24" max="16384" width="9.125" style="6"/>
  </cols>
  <sheetData>
    <row r="1" spans="1:25" s="77" customFormat="1" ht="22.5" customHeight="1">
      <c r="A1" s="173" t="s">
        <v>137</v>
      </c>
      <c r="B1" s="173"/>
      <c r="C1" s="173"/>
      <c r="D1" s="173"/>
      <c r="E1" s="173"/>
      <c r="F1" s="173"/>
      <c r="G1" s="173"/>
      <c r="H1" s="173"/>
      <c r="I1" s="173"/>
      <c r="J1" s="173"/>
      <c r="K1" s="173"/>
      <c r="L1" s="173"/>
      <c r="M1" s="173"/>
      <c r="N1" s="173"/>
      <c r="O1" s="173"/>
      <c r="P1" s="173"/>
      <c r="Q1" s="173"/>
      <c r="R1" s="173"/>
      <c r="S1" s="173"/>
      <c r="T1" s="173"/>
      <c r="U1" s="173"/>
      <c r="V1" s="173"/>
      <c r="W1" s="173"/>
    </row>
    <row r="2" spans="1:25" s="77" customFormat="1" ht="22.5" customHeight="1">
      <c r="A2" s="173" t="s">
        <v>91</v>
      </c>
      <c r="B2" s="173"/>
      <c r="C2" s="173"/>
      <c r="D2" s="173"/>
      <c r="E2" s="173"/>
      <c r="F2" s="173"/>
      <c r="G2" s="173"/>
      <c r="H2" s="173"/>
      <c r="I2" s="173"/>
      <c r="J2" s="173"/>
      <c r="K2" s="173"/>
      <c r="L2" s="173"/>
      <c r="M2" s="173"/>
      <c r="N2" s="173"/>
      <c r="O2" s="173"/>
      <c r="P2" s="173"/>
      <c r="Q2" s="173"/>
      <c r="R2" s="173"/>
      <c r="S2" s="173"/>
      <c r="T2" s="173"/>
      <c r="U2" s="173"/>
      <c r="V2" s="173"/>
      <c r="W2" s="173"/>
    </row>
    <row r="3" spans="1:25" s="77" customFormat="1" ht="9.9499999999999993" customHeight="1">
      <c r="A3" s="78"/>
      <c r="B3" s="78"/>
      <c r="C3" s="78"/>
      <c r="D3" s="78"/>
      <c r="E3" s="78"/>
      <c r="F3" s="78"/>
      <c r="G3" s="78"/>
      <c r="H3" s="78"/>
      <c r="I3" s="78"/>
      <c r="J3" s="78"/>
      <c r="K3" s="78"/>
      <c r="L3" s="78"/>
      <c r="M3" s="78"/>
      <c r="N3" s="78"/>
      <c r="O3" s="78"/>
      <c r="P3" s="78"/>
      <c r="Q3" s="78"/>
      <c r="R3" s="78"/>
      <c r="S3" s="78"/>
      <c r="T3" s="78"/>
      <c r="U3" s="78"/>
      <c r="V3" s="78"/>
      <c r="W3" s="78"/>
    </row>
    <row r="4" spans="1:25" ht="22.5" customHeight="1">
      <c r="D4" s="7"/>
      <c r="F4" s="7"/>
      <c r="G4" s="174" t="s">
        <v>66</v>
      </c>
      <c r="H4" s="174"/>
      <c r="I4" s="174"/>
      <c r="J4" s="174"/>
      <c r="K4" s="174"/>
      <c r="L4" s="174"/>
      <c r="M4" s="174"/>
      <c r="N4" s="174"/>
      <c r="O4" s="174"/>
      <c r="P4" s="174"/>
      <c r="Q4" s="174"/>
      <c r="R4" s="174"/>
      <c r="S4" s="174"/>
      <c r="T4" s="174"/>
      <c r="U4" s="174"/>
      <c r="V4" s="174"/>
      <c r="W4" s="174"/>
    </row>
    <row r="5" spans="1:25" ht="22.5" customHeight="1">
      <c r="D5" s="7"/>
      <c r="F5" s="7"/>
      <c r="G5" s="17"/>
      <c r="H5" s="7"/>
      <c r="I5" s="17"/>
      <c r="J5" s="7"/>
      <c r="K5" s="17"/>
      <c r="L5" s="7"/>
      <c r="M5" s="175" t="s">
        <v>38</v>
      </c>
      <c r="N5" s="175"/>
      <c r="O5" s="175"/>
      <c r="P5" s="79"/>
      <c r="Q5" s="175" t="s">
        <v>40</v>
      </c>
      <c r="R5" s="175"/>
      <c r="S5" s="175"/>
      <c r="T5" s="175"/>
      <c r="U5" s="175"/>
      <c r="V5" s="7"/>
      <c r="W5" s="17"/>
    </row>
    <row r="6" spans="1:25" ht="22.5" customHeight="1">
      <c r="A6" s="15"/>
      <c r="B6" s="15"/>
      <c r="C6" s="15"/>
      <c r="S6" s="79" t="s">
        <v>101</v>
      </c>
      <c r="T6" s="79"/>
      <c r="U6" s="79"/>
    </row>
    <row r="7" spans="1:25" ht="22.5" customHeight="1">
      <c r="A7" s="15"/>
      <c r="B7" s="15"/>
      <c r="C7" s="15"/>
      <c r="D7" s="17"/>
      <c r="E7" s="50"/>
      <c r="F7" s="17"/>
      <c r="G7" s="15"/>
      <c r="H7" s="17"/>
      <c r="I7" s="15"/>
      <c r="J7" s="17"/>
      <c r="K7" s="15" t="s">
        <v>86</v>
      </c>
      <c r="L7" s="17"/>
      <c r="M7" s="15"/>
      <c r="N7" s="17"/>
      <c r="O7" s="15"/>
      <c r="P7" s="15"/>
      <c r="Q7" s="15" t="s">
        <v>166</v>
      </c>
      <c r="R7" s="17"/>
      <c r="S7" s="79" t="s">
        <v>102</v>
      </c>
      <c r="T7" s="79"/>
      <c r="U7" s="79" t="s">
        <v>54</v>
      </c>
      <c r="V7" s="17"/>
      <c r="W7" s="15"/>
    </row>
    <row r="8" spans="1:25" ht="22.5" customHeight="1">
      <c r="A8" s="15"/>
      <c r="B8" s="15"/>
      <c r="C8" s="15"/>
      <c r="D8" s="17"/>
      <c r="E8" s="15"/>
      <c r="F8" s="17"/>
      <c r="G8" s="15" t="s">
        <v>248</v>
      </c>
      <c r="H8" s="17"/>
      <c r="I8" s="15"/>
      <c r="J8" s="17"/>
      <c r="K8" s="15" t="s">
        <v>85</v>
      </c>
      <c r="L8" s="17"/>
      <c r="M8" s="15" t="s">
        <v>57</v>
      </c>
      <c r="N8" s="17"/>
      <c r="O8" s="15"/>
      <c r="P8" s="15"/>
      <c r="Q8" s="15" t="s">
        <v>171</v>
      </c>
      <c r="R8" s="17"/>
      <c r="S8" s="79" t="s">
        <v>103</v>
      </c>
      <c r="T8" s="79"/>
      <c r="U8" s="79" t="s">
        <v>58</v>
      </c>
      <c r="V8" s="17"/>
      <c r="W8" s="15" t="s">
        <v>55</v>
      </c>
    </row>
    <row r="9" spans="1:25" ht="22.5" customHeight="1">
      <c r="A9" s="15"/>
      <c r="B9" s="15"/>
      <c r="C9" s="15"/>
      <c r="D9" s="17"/>
      <c r="E9" s="3" t="s">
        <v>5</v>
      </c>
      <c r="F9" s="17"/>
      <c r="G9" s="15" t="s">
        <v>59</v>
      </c>
      <c r="H9" s="17"/>
      <c r="I9" s="15" t="s">
        <v>60</v>
      </c>
      <c r="J9" s="17"/>
      <c r="K9" s="15" t="s">
        <v>83</v>
      </c>
      <c r="L9" s="17"/>
      <c r="M9" s="15" t="s">
        <v>61</v>
      </c>
      <c r="N9" s="17"/>
      <c r="O9" s="15" t="s">
        <v>39</v>
      </c>
      <c r="P9" s="15"/>
      <c r="Q9" s="15" t="s">
        <v>170</v>
      </c>
      <c r="R9" s="17"/>
      <c r="S9" s="79" t="s">
        <v>104</v>
      </c>
      <c r="T9" s="79"/>
      <c r="U9" s="79" t="s">
        <v>35</v>
      </c>
      <c r="V9" s="17"/>
      <c r="W9" s="15" t="s">
        <v>63</v>
      </c>
    </row>
    <row r="10" spans="1:25" ht="22.5" customHeight="1">
      <c r="A10" s="7"/>
      <c r="B10" s="7"/>
      <c r="C10" s="7"/>
      <c r="D10" s="20"/>
      <c r="E10" s="20"/>
      <c r="F10" s="20"/>
      <c r="G10" s="172" t="s">
        <v>92</v>
      </c>
      <c r="H10" s="172"/>
      <c r="I10" s="172"/>
      <c r="J10" s="172"/>
      <c r="K10" s="172"/>
      <c r="L10" s="172"/>
      <c r="M10" s="172"/>
      <c r="N10" s="172"/>
      <c r="O10" s="172"/>
      <c r="P10" s="172"/>
      <c r="Q10" s="172"/>
      <c r="R10" s="172"/>
      <c r="S10" s="172"/>
      <c r="T10" s="172"/>
      <c r="U10" s="172"/>
      <c r="V10" s="172"/>
      <c r="W10" s="172"/>
    </row>
    <row r="11" spans="1:25" ht="22.5" customHeight="1">
      <c r="A11" s="16" t="s">
        <v>243</v>
      </c>
      <c r="B11" s="7"/>
      <c r="C11" s="7"/>
      <c r="D11" s="19"/>
      <c r="E11" s="50"/>
      <c r="F11" s="19"/>
      <c r="G11" s="19"/>
      <c r="H11" s="19"/>
      <c r="I11" s="19"/>
      <c r="J11" s="19"/>
      <c r="K11" s="19"/>
      <c r="L11" s="19"/>
      <c r="M11" s="19"/>
      <c r="N11" s="19"/>
      <c r="O11" s="19"/>
      <c r="P11" s="19"/>
      <c r="Q11" s="19"/>
      <c r="R11" s="19"/>
      <c r="S11" s="19"/>
      <c r="T11" s="19"/>
      <c r="U11" s="19"/>
      <c r="V11" s="19"/>
      <c r="W11" s="20"/>
    </row>
    <row r="12" spans="1:25" ht="22.5" customHeight="1">
      <c r="A12" s="7" t="s">
        <v>245</v>
      </c>
      <c r="B12" s="7"/>
      <c r="C12" s="7"/>
      <c r="D12" s="19"/>
      <c r="E12" s="50"/>
      <c r="F12" s="19"/>
      <c r="G12" s="19">
        <v>21750000</v>
      </c>
      <c r="H12" s="19"/>
      <c r="I12" s="19">
        <v>19279778</v>
      </c>
      <c r="J12" s="19"/>
      <c r="K12" s="19">
        <v>221309</v>
      </c>
      <c r="L12" s="19"/>
      <c r="M12" s="19">
        <v>1638780</v>
      </c>
      <c r="N12" s="19"/>
      <c r="O12" s="19">
        <v>35071141</v>
      </c>
      <c r="P12" s="19"/>
      <c r="Q12" s="19">
        <v>533348</v>
      </c>
      <c r="R12" s="19"/>
      <c r="S12" s="19">
        <v>-43540</v>
      </c>
      <c r="T12" s="19"/>
      <c r="U12" s="19">
        <v>489808</v>
      </c>
      <c r="V12" s="19"/>
      <c r="W12" s="19">
        <v>78450816</v>
      </c>
      <c r="X12" s="20"/>
    </row>
    <row r="13" spans="1:25" ht="9.9499999999999993" customHeight="1">
      <c r="A13" s="80"/>
      <c r="B13" s="80"/>
      <c r="C13" s="80"/>
      <c r="D13" s="80"/>
      <c r="E13" s="80"/>
      <c r="F13" s="80"/>
      <c r="G13" s="80"/>
      <c r="H13" s="80"/>
      <c r="I13" s="80"/>
      <c r="J13" s="80"/>
      <c r="K13" s="80"/>
      <c r="L13" s="80"/>
      <c r="M13" s="80"/>
      <c r="N13" s="80"/>
      <c r="O13" s="80"/>
      <c r="P13" s="80"/>
      <c r="Q13" s="80"/>
      <c r="R13" s="80"/>
      <c r="S13" s="80"/>
      <c r="T13" s="80"/>
      <c r="U13" s="80"/>
      <c r="V13" s="80"/>
      <c r="W13" s="80"/>
      <c r="X13" s="80"/>
      <c r="Y13" s="80"/>
    </row>
    <row r="14" spans="1:25" ht="22.5" customHeight="1">
      <c r="A14" s="80" t="s">
        <v>152</v>
      </c>
      <c r="B14" s="80"/>
      <c r="C14" s="80"/>
      <c r="D14" s="80"/>
      <c r="E14" s="80"/>
      <c r="F14" s="80"/>
      <c r="G14" s="80"/>
      <c r="H14" s="80"/>
      <c r="I14" s="80"/>
      <c r="J14" s="80"/>
      <c r="K14" s="80"/>
      <c r="L14" s="80"/>
      <c r="M14" s="80"/>
      <c r="N14" s="80"/>
      <c r="O14" s="80"/>
      <c r="P14" s="80"/>
      <c r="Q14" s="80"/>
      <c r="R14" s="80"/>
      <c r="S14" s="80"/>
      <c r="T14" s="80"/>
      <c r="U14" s="80"/>
      <c r="V14" s="80"/>
      <c r="W14" s="80"/>
      <c r="X14" s="80"/>
      <c r="Y14" s="80"/>
    </row>
    <row r="15" spans="1:25" ht="22.5" customHeight="1">
      <c r="A15" s="80" t="s">
        <v>209</v>
      </c>
      <c r="B15" s="71" t="s">
        <v>249</v>
      </c>
      <c r="C15" s="80"/>
      <c r="D15" s="80"/>
      <c r="E15" s="80"/>
      <c r="F15" s="80"/>
      <c r="G15" s="80"/>
      <c r="H15" s="80"/>
      <c r="I15" s="80"/>
      <c r="J15" s="80"/>
      <c r="K15" s="80"/>
      <c r="L15" s="80"/>
      <c r="M15" s="80"/>
      <c r="N15" s="80"/>
      <c r="O15" s="80"/>
      <c r="P15" s="80"/>
      <c r="Q15" s="80"/>
      <c r="R15" s="80"/>
      <c r="S15" s="80"/>
      <c r="T15" s="80"/>
      <c r="U15" s="80"/>
      <c r="V15" s="80"/>
      <c r="W15" s="80"/>
      <c r="X15" s="80"/>
      <c r="Y15" s="80"/>
    </row>
    <row r="16" spans="1:25" ht="22.5" customHeight="1">
      <c r="A16" s="80" t="s">
        <v>209</v>
      </c>
      <c r="B16" s="72" t="s">
        <v>224</v>
      </c>
      <c r="C16" s="80"/>
      <c r="D16" s="80"/>
      <c r="E16" s="50">
        <v>9</v>
      </c>
      <c r="F16" s="80"/>
      <c r="G16" s="81">
        <v>0</v>
      </c>
      <c r="H16" s="80"/>
      <c r="I16" s="81">
        <v>0</v>
      </c>
      <c r="J16" s="81"/>
      <c r="K16" s="81">
        <v>0</v>
      </c>
      <c r="L16" s="81"/>
      <c r="M16" s="81">
        <v>0</v>
      </c>
      <c r="N16" s="81"/>
      <c r="O16" s="81">
        <v>-3480000</v>
      </c>
      <c r="P16" s="81"/>
      <c r="Q16" s="81">
        <v>0</v>
      </c>
      <c r="R16" s="81"/>
      <c r="S16" s="81">
        <v>0</v>
      </c>
      <c r="T16" s="81"/>
      <c r="U16" s="81">
        <v>0</v>
      </c>
      <c r="V16" s="81"/>
      <c r="W16" s="20">
        <v>-3480000</v>
      </c>
      <c r="X16" s="81"/>
      <c r="Y16" s="23"/>
    </row>
    <row r="17" spans="1:25" ht="22.5" customHeight="1">
      <c r="A17" s="80"/>
      <c r="B17" s="65" t="s">
        <v>250</v>
      </c>
      <c r="C17" s="80"/>
      <c r="D17" s="80"/>
      <c r="E17" s="50"/>
      <c r="F17" s="80"/>
      <c r="G17" s="82">
        <f>SUM(G16:G16)</f>
        <v>0</v>
      </c>
      <c r="H17" s="80"/>
      <c r="I17" s="82">
        <f>SUM(I16:I16)</f>
        <v>0</v>
      </c>
      <c r="J17" s="81"/>
      <c r="K17" s="82">
        <f>SUM(K16:K16)</f>
        <v>0</v>
      </c>
      <c r="L17" s="81"/>
      <c r="M17" s="82">
        <f>SUM(M16:M16)</f>
        <v>0</v>
      </c>
      <c r="N17" s="81"/>
      <c r="O17" s="82">
        <f>SUM(O16:O16)</f>
        <v>-3480000</v>
      </c>
      <c r="P17" s="81"/>
      <c r="Q17" s="82">
        <f>SUM(Q16:Q16)</f>
        <v>0</v>
      </c>
      <c r="R17" s="81"/>
      <c r="S17" s="82">
        <f>SUM(S16:S16)</f>
        <v>0</v>
      </c>
      <c r="T17" s="81"/>
      <c r="U17" s="82">
        <f>SUM(U16:U16)</f>
        <v>0</v>
      </c>
      <c r="V17" s="81"/>
      <c r="W17" s="82">
        <f>SUM(W16:W16)</f>
        <v>-3480000</v>
      </c>
      <c r="X17" s="81"/>
      <c r="Y17" s="23"/>
    </row>
    <row r="18" spans="1:25" ht="9.9499999999999993" customHeight="1">
      <c r="A18" s="80"/>
      <c r="B18" s="80"/>
      <c r="C18" s="80"/>
      <c r="D18" s="19"/>
      <c r="E18" s="85"/>
      <c r="F18" s="80"/>
      <c r="G18" s="80"/>
      <c r="H18" s="80"/>
      <c r="I18" s="80"/>
      <c r="J18" s="80"/>
      <c r="K18" s="80"/>
      <c r="L18" s="80"/>
      <c r="M18" s="80"/>
      <c r="N18" s="80"/>
      <c r="O18" s="80"/>
      <c r="P18" s="80"/>
      <c r="Q18" s="80"/>
      <c r="R18" s="80"/>
      <c r="S18" s="80"/>
      <c r="T18" s="80"/>
      <c r="U18" s="80"/>
      <c r="V18" s="80"/>
      <c r="W18" s="80"/>
    </row>
    <row r="19" spans="1:25" ht="22.5" customHeight="1">
      <c r="A19" s="69" t="s">
        <v>163</v>
      </c>
      <c r="B19" s="80"/>
      <c r="C19" s="80"/>
      <c r="D19" s="78"/>
      <c r="E19" s="78"/>
      <c r="F19" s="80"/>
      <c r="G19" s="83">
        <f>G17</f>
        <v>0</v>
      </c>
      <c r="H19" s="80"/>
      <c r="I19" s="83">
        <f>I17</f>
        <v>0</v>
      </c>
      <c r="J19" s="80"/>
      <c r="K19" s="83">
        <f>K17</f>
        <v>0</v>
      </c>
      <c r="L19" s="80"/>
      <c r="M19" s="83">
        <f>M17</f>
        <v>0</v>
      </c>
      <c r="N19" s="80"/>
      <c r="O19" s="83">
        <f>O17</f>
        <v>-3480000</v>
      </c>
      <c r="P19" s="80"/>
      <c r="Q19" s="83">
        <f>Q17</f>
        <v>0</v>
      </c>
      <c r="R19" s="80"/>
      <c r="S19" s="83">
        <f>S17</f>
        <v>0</v>
      </c>
      <c r="T19" s="80"/>
      <c r="U19" s="83">
        <f>U17</f>
        <v>0</v>
      </c>
      <c r="V19" s="84"/>
      <c r="W19" s="83">
        <f>W17</f>
        <v>-3480000</v>
      </c>
      <c r="X19" s="80"/>
      <c r="Y19" s="84"/>
    </row>
    <row r="20" spans="1:25" ht="9.9499999999999993" customHeight="1">
      <c r="A20" s="80"/>
      <c r="B20" s="80"/>
      <c r="C20" s="80"/>
      <c r="D20" s="19"/>
      <c r="E20" s="85"/>
      <c r="F20" s="80"/>
      <c r="G20" s="80"/>
      <c r="H20" s="80"/>
      <c r="I20" s="80"/>
      <c r="J20" s="80"/>
      <c r="K20" s="80"/>
      <c r="L20" s="80"/>
      <c r="M20" s="80"/>
      <c r="N20" s="80"/>
      <c r="O20" s="80"/>
      <c r="P20" s="80"/>
      <c r="Q20" s="80"/>
      <c r="R20" s="80"/>
      <c r="S20" s="80"/>
      <c r="T20" s="80"/>
      <c r="U20" s="80"/>
      <c r="V20" s="80"/>
      <c r="W20" s="80"/>
    </row>
    <row r="21" spans="1:25" ht="22.5" customHeight="1">
      <c r="A21" s="7" t="s">
        <v>237</v>
      </c>
      <c r="B21" s="76"/>
      <c r="D21" s="20"/>
      <c r="E21" s="68"/>
      <c r="F21" s="19"/>
      <c r="G21" s="19"/>
      <c r="H21" s="19"/>
      <c r="I21" s="19"/>
      <c r="J21" s="19"/>
      <c r="K21" s="19"/>
      <c r="L21" s="19"/>
      <c r="M21" s="19"/>
      <c r="N21" s="19"/>
      <c r="O21" s="19"/>
      <c r="P21" s="19"/>
      <c r="Q21" s="19"/>
      <c r="R21" s="19"/>
      <c r="S21" s="19"/>
      <c r="T21" s="19"/>
      <c r="U21" s="19"/>
      <c r="V21" s="19"/>
      <c r="W21" s="19"/>
    </row>
    <row r="22" spans="1:25" ht="22.5" customHeight="1">
      <c r="A22" s="6" t="s">
        <v>64</v>
      </c>
      <c r="B22" s="6" t="s">
        <v>65</v>
      </c>
      <c r="D22" s="20"/>
      <c r="E22" s="68"/>
      <c r="F22" s="20"/>
      <c r="G22" s="20">
        <v>0</v>
      </c>
      <c r="H22" s="20"/>
      <c r="I22" s="20">
        <v>0</v>
      </c>
      <c r="J22" s="20"/>
      <c r="K22" s="20">
        <v>0</v>
      </c>
      <c r="L22" s="20"/>
      <c r="M22" s="20">
        <v>0</v>
      </c>
      <c r="N22" s="20"/>
      <c r="O22" s="20">
        <v>943589</v>
      </c>
      <c r="P22" s="20"/>
      <c r="Q22" s="20">
        <v>0</v>
      </c>
      <c r="R22" s="20"/>
      <c r="S22" s="20">
        <v>0</v>
      </c>
      <c r="T22" s="20"/>
      <c r="U22" s="20">
        <f>SUM(Q22:S22)</f>
        <v>0</v>
      </c>
      <c r="V22" s="20"/>
      <c r="W22" s="20">
        <v>943589</v>
      </c>
      <c r="X22" s="20"/>
    </row>
    <row r="23" spans="1:25" ht="22.5" customHeight="1">
      <c r="A23" s="6" t="s">
        <v>64</v>
      </c>
      <c r="B23" s="6" t="s">
        <v>258</v>
      </c>
      <c r="D23" s="19"/>
      <c r="E23" s="85"/>
      <c r="F23" s="20"/>
      <c r="G23" s="20">
        <v>0</v>
      </c>
      <c r="H23" s="20"/>
      <c r="I23" s="20">
        <v>0</v>
      </c>
      <c r="J23" s="20">
        <v>0</v>
      </c>
      <c r="K23" s="20">
        <v>0</v>
      </c>
      <c r="L23" s="20"/>
      <c r="M23" s="20">
        <v>0</v>
      </c>
      <c r="N23" s="20"/>
      <c r="O23" s="20">
        <v>0</v>
      </c>
      <c r="P23" s="20"/>
      <c r="Q23" s="20">
        <v>-243748</v>
      </c>
      <c r="R23" s="20"/>
      <c r="S23" s="20">
        <v>0</v>
      </c>
      <c r="T23" s="20"/>
      <c r="U23" s="20">
        <f>SUM(Q23:S23)</f>
        <v>-243748</v>
      </c>
      <c r="V23" s="20"/>
      <c r="W23" s="20">
        <f>SUM(G23:O23,U23)</f>
        <v>-243748</v>
      </c>
    </row>
    <row r="24" spans="1:25" ht="22.5" customHeight="1">
      <c r="A24" s="7" t="s">
        <v>259</v>
      </c>
      <c r="B24" s="76"/>
      <c r="D24" s="78"/>
      <c r="E24" s="78"/>
      <c r="F24" s="19"/>
      <c r="G24" s="86">
        <f>SUM(G22:G23)</f>
        <v>0</v>
      </c>
      <c r="H24" s="19"/>
      <c r="I24" s="86">
        <f>SUM(I22:I23)</f>
        <v>0</v>
      </c>
      <c r="J24" s="19"/>
      <c r="K24" s="86">
        <f>SUM(K22:K23)</f>
        <v>0</v>
      </c>
      <c r="L24" s="19"/>
      <c r="M24" s="86">
        <f>SUM(M22:M23)</f>
        <v>0</v>
      </c>
      <c r="N24" s="19"/>
      <c r="O24" s="86">
        <f>SUM(O22:O23)</f>
        <v>943589</v>
      </c>
      <c r="P24" s="19"/>
      <c r="Q24" s="86">
        <f>SUM(Q22:Q23)</f>
        <v>-243748</v>
      </c>
      <c r="R24" s="19"/>
      <c r="S24" s="86">
        <f>SUM(S22:S23)</f>
        <v>0</v>
      </c>
      <c r="T24" s="19"/>
      <c r="U24" s="86">
        <f>SUM(U22:U23)</f>
        <v>-243748</v>
      </c>
      <c r="V24" s="19"/>
      <c r="W24" s="86">
        <f>SUM(W22:W23)</f>
        <v>699841</v>
      </c>
      <c r="X24" s="20"/>
    </row>
    <row r="25" spans="1:25" ht="9.9499999999999993" customHeight="1">
      <c r="A25" s="80"/>
      <c r="B25" s="80"/>
      <c r="C25" s="80"/>
      <c r="D25" s="20"/>
      <c r="E25" s="20"/>
      <c r="F25" s="80"/>
      <c r="G25" s="80"/>
      <c r="H25" s="80"/>
      <c r="I25" s="80"/>
      <c r="J25" s="80"/>
      <c r="K25" s="80"/>
      <c r="L25" s="80"/>
      <c r="M25" s="80"/>
      <c r="N25" s="80"/>
      <c r="O25" s="80"/>
      <c r="P25" s="80"/>
      <c r="Q25" s="80"/>
      <c r="R25" s="80"/>
      <c r="S25" s="80"/>
      <c r="T25" s="80"/>
      <c r="U25" s="80"/>
      <c r="V25" s="80"/>
      <c r="W25" s="80"/>
    </row>
    <row r="26" spans="1:25" ht="22.5" customHeight="1">
      <c r="A26" s="6" t="s">
        <v>226</v>
      </c>
      <c r="B26" s="76"/>
      <c r="D26" s="152"/>
      <c r="E26" s="152"/>
      <c r="F26" s="20"/>
      <c r="G26" s="20">
        <v>0</v>
      </c>
      <c r="H26" s="20"/>
      <c r="I26" s="20">
        <v>0</v>
      </c>
      <c r="J26" s="20"/>
      <c r="K26" s="20">
        <v>0</v>
      </c>
      <c r="L26" s="20"/>
      <c r="M26" s="20">
        <v>580451</v>
      </c>
      <c r="N26" s="20"/>
      <c r="O26" s="20">
        <v>-580451</v>
      </c>
      <c r="P26" s="20"/>
      <c r="Q26" s="20">
        <v>0</v>
      </c>
      <c r="R26" s="20"/>
      <c r="S26" s="20">
        <v>0</v>
      </c>
      <c r="T26" s="20"/>
      <c r="U26" s="20">
        <v>0</v>
      </c>
      <c r="V26" s="20"/>
      <c r="W26" s="20">
        <v>0</v>
      </c>
      <c r="X26" s="20"/>
    </row>
    <row r="27" spans="1:25" ht="4.5" customHeight="1">
      <c r="A27" s="80"/>
      <c r="B27" s="80"/>
      <c r="C27" s="80"/>
      <c r="D27" s="20"/>
      <c r="E27" s="20"/>
      <c r="F27" s="80"/>
      <c r="G27" s="80"/>
      <c r="H27" s="80"/>
      <c r="I27" s="80"/>
      <c r="J27" s="80"/>
      <c r="K27" s="80"/>
      <c r="L27" s="80"/>
      <c r="M27" s="80"/>
      <c r="N27" s="80"/>
      <c r="O27" s="80"/>
      <c r="P27" s="80"/>
      <c r="Q27" s="80"/>
      <c r="R27" s="80"/>
      <c r="S27" s="80"/>
      <c r="T27" s="80"/>
      <c r="U27" s="80"/>
      <c r="V27" s="80"/>
      <c r="W27" s="80"/>
    </row>
    <row r="28" spans="1:25" ht="22.5" customHeight="1" thickBot="1">
      <c r="A28" s="7" t="s">
        <v>244</v>
      </c>
      <c r="B28" s="7"/>
      <c r="C28" s="7"/>
      <c r="D28" s="78"/>
      <c r="E28" s="78"/>
      <c r="F28" s="20"/>
      <c r="G28" s="154">
        <f>SUM(G12,G19,G24,G26)</f>
        <v>21750000</v>
      </c>
      <c r="H28" s="20"/>
      <c r="I28" s="154">
        <f>SUM(I12,I19,I24,I26)</f>
        <v>19279778</v>
      </c>
      <c r="J28" s="20"/>
      <c r="K28" s="154">
        <f>SUM(K12,K19,K24,K26)</f>
        <v>221309</v>
      </c>
      <c r="L28" s="20"/>
      <c r="M28" s="154">
        <f>SUM(M12,M19,M24,M26)</f>
        <v>2219231</v>
      </c>
      <c r="N28" s="20"/>
      <c r="O28" s="154">
        <f>SUM(O12,O19,O24,O26)</f>
        <v>31954279</v>
      </c>
      <c r="P28" s="19"/>
      <c r="Q28" s="154">
        <f>SUM(Q12,Q19,Q24,Q26)</f>
        <v>289600</v>
      </c>
      <c r="R28" s="20"/>
      <c r="S28" s="154">
        <f>SUM(S12,S19,S24,S26)</f>
        <v>-43540</v>
      </c>
      <c r="T28" s="19"/>
      <c r="U28" s="154">
        <f>SUM(U12,U19,U24,U26)</f>
        <v>246060</v>
      </c>
      <c r="V28" s="20"/>
      <c r="W28" s="154">
        <f>SUM(W12,W19,W24,W26)</f>
        <v>75670657</v>
      </c>
    </row>
    <row r="29" spans="1:25" ht="9.9499999999999993" customHeight="1" thickTop="1">
      <c r="A29" s="80"/>
      <c r="B29" s="80"/>
      <c r="C29" s="80"/>
      <c r="F29" s="80"/>
      <c r="G29" s="80"/>
      <c r="H29" s="80"/>
      <c r="I29" s="80"/>
      <c r="J29" s="80"/>
      <c r="K29" s="80"/>
      <c r="L29" s="80"/>
      <c r="M29" s="80"/>
      <c r="N29" s="80"/>
      <c r="O29" s="80"/>
      <c r="P29" s="80"/>
      <c r="Q29" s="80"/>
      <c r="R29" s="80"/>
      <c r="S29" s="80"/>
      <c r="T29" s="80"/>
      <c r="U29" s="80"/>
      <c r="V29" s="80"/>
      <c r="W29" s="80"/>
    </row>
    <row r="30" spans="1:25" ht="22.5" customHeight="1">
      <c r="G30" s="20"/>
      <c r="I30" s="20"/>
      <c r="K30" s="20"/>
      <c r="M30" s="20"/>
      <c r="O30" s="20"/>
      <c r="Q30" s="20"/>
      <c r="U30" s="20"/>
      <c r="W30" s="20"/>
    </row>
    <row r="31" spans="1:25" ht="22.5" customHeight="1">
      <c r="G31" s="20"/>
      <c r="I31" s="20"/>
      <c r="K31" s="20"/>
      <c r="M31" s="20"/>
      <c r="O31" s="20"/>
      <c r="P31" s="20"/>
      <c r="Q31" s="20"/>
      <c r="T31" s="20"/>
      <c r="U31" s="20"/>
      <c r="W31" s="20"/>
    </row>
    <row r="32" spans="1:25" ht="22.5" customHeight="1">
      <c r="G32" s="20"/>
      <c r="I32" s="20"/>
      <c r="K32" s="20"/>
      <c r="M32" s="20"/>
      <c r="O32" s="20"/>
      <c r="P32" s="20"/>
      <c r="Q32" s="20"/>
      <c r="T32" s="20"/>
      <c r="U32" s="20"/>
      <c r="W32" s="20"/>
    </row>
    <row r="33" spans="15:23" ht="22.5" customHeight="1">
      <c r="O33" s="20"/>
      <c r="P33" s="20"/>
      <c r="Q33" s="20"/>
      <c r="S33" s="20"/>
      <c r="T33" s="20"/>
      <c r="U33" s="20"/>
      <c r="W33" s="20"/>
    </row>
    <row r="34" spans="15:23" ht="22.5" customHeight="1">
      <c r="O34" s="20"/>
      <c r="P34" s="20"/>
      <c r="Q34" s="20"/>
      <c r="W34" s="20"/>
    </row>
    <row r="35" spans="15:23" ht="22.5" customHeight="1">
      <c r="O35" s="20"/>
      <c r="P35" s="20"/>
      <c r="Q35" s="20"/>
      <c r="W35" s="20"/>
    </row>
  </sheetData>
  <mergeCells count="6">
    <mergeCell ref="G10:W10"/>
    <mergeCell ref="A1:W1"/>
    <mergeCell ref="A2:W2"/>
    <mergeCell ref="G4:W4"/>
    <mergeCell ref="M5:O5"/>
    <mergeCell ref="Q5:U5"/>
  </mergeCells>
  <pageMargins left="0.8" right="0.8" top="0.48" bottom="0.5" header="0.8" footer="0.5"/>
  <pageSetup paperSize="9" scale="64" firstPageNumber="11" orientation="landscape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ECCD08D-4E7E-46A1-AFE4-AB3F9DBAC9B1}">
  <dimension ref="A1:T94"/>
  <sheetViews>
    <sheetView view="pageBreakPreview" zoomScale="90" zoomScaleNormal="90" zoomScaleSheetLayoutView="90" workbookViewId="0"/>
  </sheetViews>
  <sheetFormatPr defaultColWidth="9.125" defaultRowHeight="18.95" customHeight="1"/>
  <cols>
    <col min="1" max="1" width="2.625" style="145" customWidth="1"/>
    <col min="2" max="2" width="2.625" style="146" customWidth="1"/>
    <col min="3" max="3" width="48.625" style="146" customWidth="1"/>
    <col min="4" max="4" width="7" style="147" customWidth="1"/>
    <col min="5" max="5" width="1.125" style="146" customWidth="1"/>
    <col min="6" max="6" width="10.5" style="143" bestFit="1" customWidth="1"/>
    <col min="7" max="7" width="1.125" style="146" customWidth="1"/>
    <col min="8" max="8" width="10.5" style="143" bestFit="1" customWidth="1"/>
    <col min="9" max="9" width="1.125" style="146" customWidth="1"/>
    <col min="10" max="10" width="10" style="143" customWidth="1"/>
    <col min="11" max="11" width="1.125" style="146" customWidth="1"/>
    <col min="12" max="12" width="10" style="143" customWidth="1"/>
    <col min="13" max="13" width="9.125" style="146"/>
    <col min="14" max="14" width="12.125" style="148" customWidth="1"/>
    <col min="15" max="15" width="12.375" style="146" customWidth="1"/>
    <col min="16" max="16384" width="9.125" style="146"/>
  </cols>
  <sheetData>
    <row r="1" spans="1:17" s="77" customFormat="1" ht="18.95" customHeight="1">
      <c r="A1" s="89" t="s">
        <v>137</v>
      </c>
      <c r="B1" s="90"/>
      <c r="C1" s="90"/>
      <c r="D1" s="90"/>
      <c r="E1" s="90"/>
      <c r="F1" s="90"/>
      <c r="G1" s="90"/>
      <c r="H1" s="90"/>
      <c r="I1" s="90"/>
      <c r="J1" s="90"/>
      <c r="K1" s="90"/>
      <c r="L1" s="90"/>
      <c r="N1" s="91"/>
    </row>
    <row r="2" spans="1:17" s="6" customFormat="1" ht="18.95" customHeight="1">
      <c r="A2" s="177" t="s">
        <v>93</v>
      </c>
      <c r="B2" s="177"/>
      <c r="C2" s="177"/>
      <c r="D2" s="177"/>
      <c r="E2" s="177"/>
      <c r="F2" s="177"/>
      <c r="G2" s="177"/>
      <c r="H2" s="177"/>
      <c r="I2" s="177"/>
      <c r="J2" s="177"/>
      <c r="K2" s="177"/>
      <c r="L2" s="177"/>
      <c r="N2" s="92"/>
    </row>
    <row r="3" spans="1:17" s="77" customFormat="1" ht="18.95" customHeight="1">
      <c r="A3" s="93"/>
      <c r="B3" s="94"/>
      <c r="C3" s="94"/>
      <c r="D3" s="20"/>
      <c r="E3" s="95"/>
      <c r="F3" s="94"/>
      <c r="G3" s="95"/>
      <c r="H3" s="94"/>
      <c r="I3" s="95"/>
      <c r="J3" s="94"/>
      <c r="K3" s="95"/>
      <c r="L3" s="94"/>
      <c r="N3" s="91"/>
    </row>
    <row r="4" spans="1:17" s="6" customFormat="1" ht="18.95" customHeight="1">
      <c r="A4" s="96"/>
      <c r="B4" s="16"/>
      <c r="C4" s="16"/>
      <c r="D4" s="50"/>
      <c r="E4" s="97"/>
      <c r="F4" s="178" t="s">
        <v>1</v>
      </c>
      <c r="G4" s="178"/>
      <c r="H4" s="178"/>
      <c r="I4" s="133"/>
      <c r="J4" s="178" t="s">
        <v>2</v>
      </c>
      <c r="K4" s="178"/>
      <c r="L4" s="178"/>
      <c r="N4" s="92"/>
    </row>
    <row r="5" spans="1:17" s="6" customFormat="1" ht="18.95" customHeight="1">
      <c r="A5" s="96"/>
      <c r="B5" s="16"/>
      <c r="C5" s="16"/>
      <c r="D5" s="50"/>
      <c r="E5" s="97"/>
      <c r="F5" s="176" t="s">
        <v>203</v>
      </c>
      <c r="G5" s="176"/>
      <c r="H5" s="176"/>
      <c r="I5" s="133"/>
      <c r="J5" s="176" t="s">
        <v>203</v>
      </c>
      <c r="K5" s="176"/>
      <c r="L5" s="176"/>
      <c r="N5" s="92"/>
    </row>
    <row r="6" spans="1:17" s="100" customFormat="1" ht="18.95" customHeight="1">
      <c r="A6" s="98"/>
      <c r="B6" s="99"/>
      <c r="C6" s="99"/>
      <c r="D6" s="101"/>
      <c r="F6" s="176" t="s">
        <v>198</v>
      </c>
      <c r="G6" s="176"/>
      <c r="H6" s="176"/>
      <c r="J6" s="176" t="s">
        <v>198</v>
      </c>
      <c r="K6" s="176"/>
      <c r="L6" s="176"/>
      <c r="N6" s="102"/>
    </row>
    <row r="7" spans="1:17" s="6" customFormat="1" ht="18.95" customHeight="1">
      <c r="A7" s="98"/>
      <c r="C7" s="7"/>
      <c r="D7" s="3" t="s">
        <v>5</v>
      </c>
      <c r="E7" s="57"/>
      <c r="F7" s="56" t="s">
        <v>238</v>
      </c>
      <c r="G7" s="57"/>
      <c r="H7" s="56" t="s">
        <v>182</v>
      </c>
      <c r="I7" s="57"/>
      <c r="J7" s="56" t="s">
        <v>238</v>
      </c>
      <c r="K7" s="57"/>
      <c r="L7" s="56" t="s">
        <v>182</v>
      </c>
      <c r="N7" s="92"/>
    </row>
    <row r="8" spans="1:17" s="6" customFormat="1" ht="18.95" customHeight="1">
      <c r="A8" s="98"/>
      <c r="C8" s="7" t="s">
        <v>106</v>
      </c>
      <c r="D8" s="50"/>
      <c r="F8" s="180" t="s">
        <v>88</v>
      </c>
      <c r="G8" s="180"/>
      <c r="H8" s="180"/>
      <c r="I8" s="180"/>
      <c r="J8" s="180"/>
      <c r="K8" s="180"/>
      <c r="L8" s="180"/>
      <c r="N8" s="92"/>
    </row>
    <row r="9" spans="1:17" s="6" customFormat="1" ht="21" customHeight="1">
      <c r="A9" s="103" t="s">
        <v>67</v>
      </c>
      <c r="B9" s="100"/>
      <c r="C9" s="100"/>
      <c r="D9" s="101"/>
      <c r="E9" s="104"/>
      <c r="F9" s="105"/>
      <c r="G9" s="104"/>
      <c r="H9" s="105"/>
      <c r="I9" s="104"/>
      <c r="J9" s="106"/>
      <c r="K9" s="104"/>
      <c r="L9" s="106"/>
      <c r="N9" s="92"/>
    </row>
    <row r="10" spans="1:17" s="6" customFormat="1" ht="21" customHeight="1">
      <c r="A10" s="107" t="s">
        <v>90</v>
      </c>
      <c r="B10" s="100"/>
      <c r="C10" s="100"/>
      <c r="D10" s="101"/>
      <c r="E10" s="105"/>
      <c r="F10" s="108">
        <v>5028451</v>
      </c>
      <c r="G10" s="105"/>
      <c r="H10" s="108">
        <v>5911257</v>
      </c>
      <c r="I10" s="105"/>
      <c r="J10" s="109">
        <v>943589</v>
      </c>
      <c r="K10" s="105"/>
      <c r="L10" s="109">
        <v>1728887</v>
      </c>
      <c r="N10" s="92"/>
      <c r="O10" s="20"/>
      <c r="P10" s="20"/>
      <c r="Q10" s="20"/>
    </row>
    <row r="11" spans="1:17" s="6" customFormat="1" ht="21" customHeight="1">
      <c r="A11" s="110" t="s">
        <v>107</v>
      </c>
      <c r="B11" s="100"/>
      <c r="C11" s="100"/>
      <c r="D11" s="101"/>
      <c r="E11" s="105"/>
      <c r="F11" s="108"/>
      <c r="G11" s="105"/>
      <c r="H11" s="108"/>
      <c r="I11" s="105"/>
      <c r="J11" s="109"/>
      <c r="K11" s="105"/>
      <c r="L11" s="109"/>
      <c r="N11" s="92"/>
    </row>
    <row r="12" spans="1:17" s="6" customFormat="1" ht="21" customHeight="1">
      <c r="A12" s="111" t="s">
        <v>178</v>
      </c>
      <c r="B12" s="100"/>
      <c r="C12" s="100"/>
      <c r="D12" s="101"/>
      <c r="E12" s="112"/>
      <c r="F12" s="108">
        <v>646933</v>
      </c>
      <c r="G12" s="112"/>
      <c r="H12" s="108">
        <v>839590</v>
      </c>
      <c r="I12" s="112"/>
      <c r="J12" s="109">
        <v>-5044</v>
      </c>
      <c r="K12" s="112"/>
      <c r="L12" s="109">
        <v>-5950</v>
      </c>
      <c r="N12" s="92"/>
      <c r="O12" s="20"/>
      <c r="P12" s="20"/>
      <c r="Q12" s="20"/>
    </row>
    <row r="13" spans="1:17" s="6" customFormat="1" ht="21" customHeight="1">
      <c r="A13" s="107" t="s">
        <v>51</v>
      </c>
      <c r="B13" s="100"/>
      <c r="C13" s="100"/>
      <c r="D13" s="113"/>
      <c r="E13" s="105"/>
      <c r="F13" s="108">
        <v>3165973</v>
      </c>
      <c r="G13" s="105"/>
      <c r="H13" s="108">
        <v>2223291</v>
      </c>
      <c r="I13" s="105"/>
      <c r="J13" s="109">
        <v>655147</v>
      </c>
      <c r="K13" s="105"/>
      <c r="L13" s="109">
        <v>237913</v>
      </c>
      <c r="N13" s="92"/>
      <c r="O13" s="20"/>
      <c r="P13" s="20"/>
      <c r="Q13" s="20"/>
    </row>
    <row r="14" spans="1:17" s="6" customFormat="1" ht="21" customHeight="1">
      <c r="A14" s="114" t="s">
        <v>68</v>
      </c>
      <c r="B14" s="115"/>
      <c r="C14" s="115"/>
      <c r="D14" s="113"/>
      <c r="E14" s="105"/>
      <c r="F14" s="108">
        <v>2462717</v>
      </c>
      <c r="G14" s="105"/>
      <c r="H14" s="108">
        <v>1907761</v>
      </c>
      <c r="I14" s="105"/>
      <c r="J14" s="109">
        <v>23967</v>
      </c>
      <c r="K14" s="105"/>
      <c r="L14" s="109">
        <v>24883</v>
      </c>
      <c r="N14" s="92"/>
    </row>
    <row r="15" spans="1:17" s="6" customFormat="1" ht="21" customHeight="1">
      <c r="A15" s="111" t="s">
        <v>69</v>
      </c>
      <c r="B15" s="100"/>
      <c r="C15" s="100"/>
      <c r="D15" s="101"/>
      <c r="E15" s="105"/>
      <c r="F15" s="108">
        <v>351211</v>
      </c>
      <c r="G15" s="105"/>
      <c r="H15" s="108">
        <v>360274</v>
      </c>
      <c r="I15" s="105"/>
      <c r="J15" s="109">
        <v>115</v>
      </c>
      <c r="K15" s="105"/>
      <c r="L15" s="109">
        <v>252</v>
      </c>
      <c r="N15" s="92"/>
    </row>
    <row r="16" spans="1:17" s="6" customFormat="1" ht="21" customHeight="1">
      <c r="A16" s="111" t="s">
        <v>220</v>
      </c>
      <c r="B16" s="100"/>
      <c r="C16" s="100"/>
      <c r="D16" s="101"/>
      <c r="E16" s="105"/>
      <c r="F16" s="108">
        <v>1163</v>
      </c>
      <c r="G16" s="105"/>
      <c r="H16" s="108">
        <v>-1660</v>
      </c>
      <c r="I16" s="105"/>
      <c r="J16" s="109">
        <v>5719</v>
      </c>
      <c r="K16" s="105"/>
      <c r="L16" s="109">
        <v>10301</v>
      </c>
      <c r="N16" s="92"/>
    </row>
    <row r="17" spans="1:17" s="6" customFormat="1" ht="21" customHeight="1">
      <c r="A17" s="111" t="s">
        <v>228</v>
      </c>
      <c r="B17" s="100"/>
      <c r="C17" s="100"/>
      <c r="D17" s="101"/>
      <c r="E17" s="112"/>
      <c r="F17" s="108">
        <v>-313152</v>
      </c>
      <c r="G17" s="112"/>
      <c r="H17" s="108">
        <v>-472400</v>
      </c>
      <c r="I17" s="112"/>
      <c r="J17" s="109">
        <v>-104780</v>
      </c>
      <c r="K17" s="112"/>
      <c r="L17" s="109">
        <v>-227852</v>
      </c>
      <c r="N17" s="92"/>
    </row>
    <row r="18" spans="1:17" s="6" customFormat="1" ht="21" customHeight="1">
      <c r="A18" s="107" t="s">
        <v>229</v>
      </c>
      <c r="B18" s="100"/>
      <c r="C18" s="100"/>
      <c r="D18" s="113"/>
      <c r="E18" s="105"/>
      <c r="F18" s="108">
        <v>-410585</v>
      </c>
      <c r="G18" s="105"/>
      <c r="H18" s="108">
        <v>-206734</v>
      </c>
      <c r="I18" s="100"/>
      <c r="J18" s="102">
        <v>0</v>
      </c>
      <c r="K18" s="100"/>
      <c r="L18" s="102">
        <v>0</v>
      </c>
      <c r="N18" s="92"/>
      <c r="O18" s="20"/>
      <c r="P18" s="66"/>
      <c r="Q18" s="66"/>
    </row>
    <row r="19" spans="1:17" s="6" customFormat="1" ht="21" customHeight="1">
      <c r="A19" s="111" t="s">
        <v>230</v>
      </c>
      <c r="B19" s="100"/>
      <c r="C19" s="100"/>
      <c r="D19" s="101"/>
      <c r="E19" s="112"/>
      <c r="F19" s="108">
        <v>16720</v>
      </c>
      <c r="G19" s="112"/>
      <c r="H19" s="108">
        <v>18493</v>
      </c>
      <c r="I19" s="105"/>
      <c r="J19" s="109">
        <v>13174</v>
      </c>
      <c r="K19" s="105"/>
      <c r="L19" s="109">
        <v>7165</v>
      </c>
      <c r="N19" s="92"/>
    </row>
    <row r="20" spans="1:17" s="6" customFormat="1" ht="21" customHeight="1">
      <c r="A20" s="111" t="s">
        <v>210</v>
      </c>
      <c r="B20" s="100"/>
      <c r="C20" s="100"/>
      <c r="D20" s="101"/>
      <c r="E20" s="112"/>
      <c r="F20" s="109">
        <v>-3008</v>
      </c>
      <c r="G20" s="112"/>
      <c r="H20" s="109">
        <v>1914</v>
      </c>
      <c r="I20" s="105"/>
      <c r="J20" s="109">
        <v>-2764</v>
      </c>
      <c r="K20" s="105"/>
      <c r="L20" s="109">
        <v>1929</v>
      </c>
      <c r="N20" s="92"/>
    </row>
    <row r="21" spans="1:17" s="6" customFormat="1" ht="21" customHeight="1">
      <c r="A21" s="107" t="s">
        <v>211</v>
      </c>
      <c r="B21" s="116"/>
      <c r="C21" s="100"/>
      <c r="D21" s="101"/>
      <c r="E21" s="112"/>
      <c r="F21" s="108">
        <v>97066</v>
      </c>
      <c r="G21" s="112"/>
      <c r="H21" s="108">
        <v>92416</v>
      </c>
      <c r="I21" s="112"/>
      <c r="J21" s="109">
        <v>0</v>
      </c>
      <c r="K21" s="112"/>
      <c r="L21" s="109">
        <v>0</v>
      </c>
      <c r="N21" s="92"/>
      <c r="O21" s="20"/>
      <c r="P21" s="20"/>
    </row>
    <row r="22" spans="1:17" s="6" customFormat="1" ht="21" customHeight="1">
      <c r="A22" s="107" t="s">
        <v>177</v>
      </c>
      <c r="B22" s="116"/>
      <c r="C22" s="100"/>
      <c r="D22" s="113">
        <v>4</v>
      </c>
      <c r="E22" s="112"/>
      <c r="F22" s="108">
        <v>-3231372</v>
      </c>
      <c r="G22" s="112"/>
      <c r="H22" s="108">
        <v>-5337343</v>
      </c>
      <c r="I22" s="112"/>
      <c r="J22" s="109">
        <v>0</v>
      </c>
      <c r="K22" s="112"/>
      <c r="L22" s="109">
        <v>0</v>
      </c>
      <c r="N22" s="92"/>
      <c r="O22" s="20"/>
    </row>
    <row r="23" spans="1:17" s="6" customFormat="1" ht="21" customHeight="1">
      <c r="A23" s="111" t="s">
        <v>251</v>
      </c>
      <c r="B23" s="100"/>
      <c r="C23" s="100"/>
      <c r="D23" s="117"/>
      <c r="E23" s="105"/>
      <c r="F23" s="108">
        <v>204590</v>
      </c>
      <c r="G23" s="105"/>
      <c r="H23" s="108">
        <v>48051</v>
      </c>
      <c r="I23" s="105"/>
      <c r="J23" s="109">
        <v>0</v>
      </c>
      <c r="K23" s="105"/>
      <c r="L23" s="109">
        <v>0</v>
      </c>
      <c r="N23" s="92"/>
    </row>
    <row r="24" spans="1:17" s="6" customFormat="1" ht="21" customHeight="1">
      <c r="A24" s="111" t="s">
        <v>252</v>
      </c>
      <c r="B24" s="100"/>
      <c r="C24" s="100"/>
      <c r="D24" s="118"/>
      <c r="E24" s="105"/>
      <c r="F24" s="108">
        <v>-178160</v>
      </c>
      <c r="G24" s="105"/>
      <c r="H24" s="108">
        <v>27597</v>
      </c>
      <c r="I24" s="105"/>
      <c r="J24" s="109">
        <v>0</v>
      </c>
      <c r="K24" s="105"/>
      <c r="L24" s="109">
        <v>0</v>
      </c>
      <c r="N24" s="92"/>
    </row>
    <row r="25" spans="1:17" s="6" customFormat="1" ht="21" customHeight="1">
      <c r="A25" s="111" t="s">
        <v>216</v>
      </c>
      <c r="B25" s="100"/>
      <c r="C25" s="100"/>
      <c r="D25" s="118"/>
      <c r="E25" s="105"/>
      <c r="F25" s="108">
        <v>14416</v>
      </c>
      <c r="G25" s="105"/>
      <c r="H25" s="108">
        <v>5206</v>
      </c>
      <c r="I25" s="105"/>
      <c r="J25" s="109">
        <v>0</v>
      </c>
      <c r="K25" s="105"/>
      <c r="L25" s="109">
        <v>-2</v>
      </c>
      <c r="N25" s="92"/>
    </row>
    <row r="26" spans="1:17" s="6" customFormat="1" ht="21" customHeight="1">
      <c r="A26" s="114" t="s">
        <v>47</v>
      </c>
      <c r="B26" s="119"/>
      <c r="C26" s="119"/>
      <c r="D26" s="101"/>
      <c r="E26" s="120"/>
      <c r="F26" s="108">
        <v>-17352</v>
      </c>
      <c r="G26" s="120"/>
      <c r="H26" s="108">
        <v>-26514</v>
      </c>
      <c r="I26" s="120"/>
      <c r="J26" s="109">
        <v>-1607492</v>
      </c>
      <c r="K26" s="120"/>
      <c r="L26" s="109">
        <v>-1938765</v>
      </c>
      <c r="N26" s="92"/>
      <c r="O26" s="20"/>
      <c r="P26" s="20"/>
      <c r="Q26" s="20"/>
    </row>
    <row r="27" spans="1:17" s="6" customFormat="1" ht="21" customHeight="1">
      <c r="A27" s="114" t="s">
        <v>48</v>
      </c>
      <c r="B27" s="115"/>
      <c r="C27" s="115"/>
      <c r="D27" s="101"/>
      <c r="E27" s="120"/>
      <c r="F27" s="108">
        <v>-1312468</v>
      </c>
      <c r="G27" s="120"/>
      <c r="H27" s="108">
        <v>-250685</v>
      </c>
      <c r="I27" s="120"/>
      <c r="J27" s="109">
        <v>-216550</v>
      </c>
      <c r="K27" s="120"/>
      <c r="L27" s="109">
        <v>-168046</v>
      </c>
      <c r="N27" s="92"/>
      <c r="O27" s="20"/>
      <c r="P27" s="20"/>
      <c r="Q27" s="20"/>
    </row>
    <row r="28" spans="1:17" s="6" customFormat="1" ht="21" customHeight="1">
      <c r="A28" s="107"/>
      <c r="B28" s="100"/>
      <c r="C28" s="100"/>
      <c r="D28" s="101"/>
      <c r="E28" s="105"/>
      <c r="F28" s="121">
        <f>SUM(F10:F27)</f>
        <v>6523143</v>
      </c>
      <c r="G28" s="105"/>
      <c r="H28" s="121">
        <v>5140514</v>
      </c>
      <c r="I28" s="105"/>
      <c r="J28" s="121">
        <f>SUM(J10:J27)</f>
        <v>-294919</v>
      </c>
      <c r="K28" s="105"/>
      <c r="L28" s="121">
        <v>-329285</v>
      </c>
      <c r="N28" s="92"/>
    </row>
    <row r="29" spans="1:17" s="6" customFormat="1" ht="21" customHeight="1">
      <c r="A29" s="110" t="s">
        <v>70</v>
      </c>
      <c r="B29" s="100"/>
      <c r="C29" s="100"/>
      <c r="D29" s="101"/>
      <c r="E29" s="112"/>
      <c r="F29" s="100"/>
      <c r="G29" s="112"/>
      <c r="H29" s="100"/>
      <c r="I29" s="112"/>
      <c r="J29" s="108"/>
      <c r="K29" s="112"/>
      <c r="L29" s="108"/>
      <c r="N29" s="92"/>
    </row>
    <row r="30" spans="1:17" s="6" customFormat="1" ht="21" customHeight="1">
      <c r="A30" s="111" t="s">
        <v>8</v>
      </c>
      <c r="B30" s="100"/>
      <c r="C30" s="100"/>
      <c r="D30" s="101"/>
      <c r="E30" s="112"/>
      <c r="F30" s="109">
        <v>6845260</v>
      </c>
      <c r="G30" s="112"/>
      <c r="H30" s="109">
        <v>-7790593</v>
      </c>
      <c r="I30" s="112"/>
      <c r="J30" s="108">
        <v>0</v>
      </c>
      <c r="K30" s="112"/>
      <c r="L30" s="108">
        <v>0</v>
      </c>
      <c r="N30" s="92"/>
    </row>
    <row r="31" spans="1:17" s="6" customFormat="1" ht="21" customHeight="1">
      <c r="A31" s="111" t="s">
        <v>9</v>
      </c>
      <c r="B31" s="100"/>
      <c r="C31" s="100"/>
      <c r="D31" s="101"/>
      <c r="E31" s="112"/>
      <c r="F31" s="109">
        <v>-280342</v>
      </c>
      <c r="G31" s="112"/>
      <c r="H31" s="109">
        <v>-249582</v>
      </c>
      <c r="I31" s="112"/>
      <c r="J31" s="108">
        <v>0</v>
      </c>
      <c r="K31" s="112"/>
      <c r="L31" s="108">
        <v>0</v>
      </c>
      <c r="N31" s="92"/>
    </row>
    <row r="32" spans="1:17" s="6" customFormat="1" ht="21" customHeight="1">
      <c r="A32" s="122" t="s">
        <v>95</v>
      </c>
      <c r="B32" s="123"/>
      <c r="C32" s="123"/>
      <c r="D32" s="101"/>
      <c r="E32" s="112"/>
      <c r="F32" s="109">
        <v>-102178</v>
      </c>
      <c r="G32" s="112"/>
      <c r="H32" s="109">
        <v>101975</v>
      </c>
      <c r="I32" s="112"/>
      <c r="J32" s="108">
        <v>11225</v>
      </c>
      <c r="K32" s="112"/>
      <c r="L32" s="108">
        <v>1510</v>
      </c>
      <c r="N32" s="92"/>
    </row>
    <row r="33" spans="1:20" s="6" customFormat="1" ht="21" customHeight="1">
      <c r="A33" s="114" t="s">
        <v>108</v>
      </c>
      <c r="B33" s="115"/>
      <c r="C33" s="115"/>
      <c r="D33" s="124"/>
      <c r="E33" s="112"/>
      <c r="F33" s="109">
        <v>-197370</v>
      </c>
      <c r="G33" s="112"/>
      <c r="H33" s="109">
        <v>-44482</v>
      </c>
      <c r="I33" s="112"/>
      <c r="J33" s="108">
        <v>43308</v>
      </c>
      <c r="K33" s="112"/>
      <c r="L33" s="108">
        <v>-33114</v>
      </c>
      <c r="N33" s="92"/>
      <c r="P33" s="20"/>
    </row>
    <row r="34" spans="1:20" s="6" customFormat="1" ht="21" customHeight="1">
      <c r="A34" s="125" t="s">
        <v>184</v>
      </c>
      <c r="B34" s="123"/>
      <c r="C34" s="123"/>
      <c r="D34" s="124"/>
      <c r="E34" s="112"/>
      <c r="F34" s="109">
        <v>1473018</v>
      </c>
      <c r="G34" s="112"/>
      <c r="H34" s="109">
        <v>2285417</v>
      </c>
      <c r="I34" s="112"/>
      <c r="J34" s="108">
        <v>0</v>
      </c>
      <c r="K34" s="112"/>
      <c r="L34" s="108">
        <v>0</v>
      </c>
      <c r="N34" s="92"/>
    </row>
    <row r="35" spans="1:20" s="6" customFormat="1" ht="21" customHeight="1">
      <c r="A35" s="111" t="s">
        <v>12</v>
      </c>
      <c r="B35" s="100"/>
      <c r="C35" s="100"/>
      <c r="D35" s="101"/>
      <c r="E35" s="112"/>
      <c r="F35" s="109">
        <v>-746842</v>
      </c>
      <c r="G35" s="112"/>
      <c r="H35" s="109">
        <v>-119180</v>
      </c>
      <c r="I35" s="112"/>
      <c r="J35" s="108">
        <v>0</v>
      </c>
      <c r="K35" s="112"/>
      <c r="L35" s="108">
        <v>0</v>
      </c>
      <c r="N35" s="92"/>
    </row>
    <row r="36" spans="1:20" s="6" customFormat="1" ht="21" customHeight="1">
      <c r="A36" s="114" t="s">
        <v>71</v>
      </c>
      <c r="B36" s="119"/>
      <c r="C36" s="115"/>
      <c r="D36" s="101"/>
      <c r="E36" s="112"/>
      <c r="F36" s="109">
        <v>-30066</v>
      </c>
      <c r="G36" s="112"/>
      <c r="H36" s="109">
        <v>-127741</v>
      </c>
      <c r="I36" s="112"/>
      <c r="J36" s="108">
        <v>-1655</v>
      </c>
      <c r="K36" s="112"/>
      <c r="L36" s="108">
        <v>-15625</v>
      </c>
      <c r="N36" s="92"/>
    </row>
    <row r="37" spans="1:20" s="6" customFormat="1" ht="21" customHeight="1">
      <c r="A37" s="111" t="s">
        <v>195</v>
      </c>
      <c r="B37" s="100"/>
      <c r="C37" s="100"/>
      <c r="D37" s="101"/>
      <c r="E37" s="112"/>
      <c r="F37" s="109">
        <v>-4969997</v>
      </c>
      <c r="G37" s="112"/>
      <c r="H37" s="109">
        <v>6508666</v>
      </c>
      <c r="I37" s="112"/>
      <c r="J37" s="108">
        <v>-84762</v>
      </c>
      <c r="K37" s="112"/>
      <c r="L37" s="108">
        <v>-5716</v>
      </c>
      <c r="N37" s="92"/>
    </row>
    <row r="38" spans="1:20" s="6" customFormat="1" ht="21" customHeight="1">
      <c r="A38" s="111" t="s">
        <v>28</v>
      </c>
      <c r="B38" s="100"/>
      <c r="C38" s="100"/>
      <c r="D38" s="101"/>
      <c r="E38" s="112"/>
      <c r="F38" s="109">
        <v>-298000</v>
      </c>
      <c r="G38" s="112"/>
      <c r="H38" s="109">
        <v>167138</v>
      </c>
      <c r="I38" s="112"/>
      <c r="J38" s="108">
        <v>59998</v>
      </c>
      <c r="K38" s="112"/>
      <c r="L38" s="108">
        <v>53706</v>
      </c>
      <c r="N38" s="92"/>
      <c r="P38" s="20"/>
      <c r="T38" s="20"/>
    </row>
    <row r="39" spans="1:20" s="6" customFormat="1" ht="21" customHeight="1">
      <c r="A39" s="111" t="s">
        <v>111</v>
      </c>
      <c r="B39" s="100"/>
      <c r="C39" s="100"/>
      <c r="D39" s="101"/>
      <c r="E39" s="120"/>
      <c r="F39" s="109">
        <v>24523</v>
      </c>
      <c r="G39" s="120"/>
      <c r="H39" s="109">
        <v>15258</v>
      </c>
      <c r="I39" s="120"/>
      <c r="J39" s="108">
        <v>15122</v>
      </c>
      <c r="K39" s="120"/>
      <c r="L39" s="108">
        <v>14669</v>
      </c>
      <c r="N39" s="92"/>
      <c r="P39" s="20"/>
    </row>
    <row r="40" spans="1:20" s="6" customFormat="1" ht="21" customHeight="1">
      <c r="A40" s="111" t="s">
        <v>97</v>
      </c>
      <c r="B40" s="100"/>
      <c r="C40" s="100"/>
      <c r="D40" s="101"/>
      <c r="E40" s="120"/>
      <c r="F40" s="126">
        <v>-26449</v>
      </c>
      <c r="G40" s="120"/>
      <c r="H40" s="126">
        <v>-1156</v>
      </c>
      <c r="I40" s="120"/>
      <c r="J40" s="127">
        <v>0</v>
      </c>
      <c r="K40" s="120"/>
      <c r="L40" s="127">
        <v>0</v>
      </c>
      <c r="N40" s="92"/>
    </row>
    <row r="41" spans="1:20" s="6" customFormat="1" ht="21" customHeight="1">
      <c r="A41" s="107" t="s">
        <v>109</v>
      </c>
      <c r="B41" s="100"/>
      <c r="C41" s="100"/>
      <c r="D41" s="101"/>
      <c r="E41" s="120"/>
      <c r="F41" s="108">
        <f>SUM(F28:F40)</f>
        <v>8214700</v>
      </c>
      <c r="G41" s="120"/>
      <c r="H41" s="108">
        <v>5886234</v>
      </c>
      <c r="I41" s="120"/>
      <c r="J41" s="108">
        <f>SUM(J28:J40)</f>
        <v>-251683</v>
      </c>
      <c r="K41" s="120"/>
      <c r="L41" s="108">
        <v>-313855</v>
      </c>
      <c r="N41" s="92"/>
    </row>
    <row r="42" spans="1:20" s="6" customFormat="1" ht="21" customHeight="1">
      <c r="A42" s="111" t="s">
        <v>231</v>
      </c>
      <c r="B42" s="100"/>
      <c r="C42" s="100"/>
      <c r="D42" s="101"/>
      <c r="E42" s="120"/>
      <c r="F42" s="108">
        <v>-369730</v>
      </c>
      <c r="G42" s="120"/>
      <c r="H42" s="108">
        <v>-508122</v>
      </c>
      <c r="I42" s="120"/>
      <c r="J42" s="108">
        <v>-6740</v>
      </c>
      <c r="K42" s="120"/>
      <c r="L42" s="108">
        <v>-6929</v>
      </c>
      <c r="N42" s="92"/>
      <c r="P42" s="20"/>
    </row>
    <row r="43" spans="1:20" s="7" customFormat="1" ht="21" customHeight="1">
      <c r="A43" s="98" t="s">
        <v>110</v>
      </c>
      <c r="B43" s="99"/>
      <c r="C43" s="99"/>
      <c r="D43" s="101"/>
      <c r="E43" s="105"/>
      <c r="F43" s="128">
        <f>SUM(F41:F42)</f>
        <v>7844970</v>
      </c>
      <c r="G43" s="105"/>
      <c r="H43" s="128">
        <v>5378112</v>
      </c>
      <c r="I43" s="105"/>
      <c r="J43" s="128">
        <f>SUM(J41:J42)</f>
        <v>-258423</v>
      </c>
      <c r="K43" s="105"/>
      <c r="L43" s="128">
        <v>-320784</v>
      </c>
      <c r="N43" s="129"/>
    </row>
    <row r="44" spans="1:20" s="7" customFormat="1" ht="21" customHeight="1">
      <c r="A44" s="98"/>
      <c r="B44" s="99"/>
      <c r="C44" s="99"/>
      <c r="D44" s="101"/>
      <c r="E44" s="105"/>
      <c r="F44" s="157"/>
      <c r="G44" s="105"/>
      <c r="H44" s="157"/>
      <c r="I44" s="105"/>
      <c r="J44" s="157"/>
      <c r="K44" s="105"/>
      <c r="L44" s="157"/>
      <c r="N44" s="129"/>
    </row>
    <row r="45" spans="1:20" s="6" customFormat="1" ht="18.95" customHeight="1">
      <c r="A45" s="181" t="s">
        <v>137</v>
      </c>
      <c r="B45" s="181"/>
      <c r="C45" s="181"/>
      <c r="D45" s="181"/>
      <c r="E45" s="181"/>
      <c r="F45" s="181"/>
      <c r="G45" s="181"/>
      <c r="H45" s="181"/>
      <c r="I45" s="181"/>
      <c r="J45" s="181"/>
      <c r="K45" s="181"/>
      <c r="L45" s="181"/>
      <c r="N45" s="92"/>
    </row>
    <row r="46" spans="1:20" s="6" customFormat="1" ht="18.95" customHeight="1">
      <c r="A46" s="182" t="s">
        <v>93</v>
      </c>
      <c r="B46" s="182"/>
      <c r="C46" s="182"/>
      <c r="D46" s="182"/>
      <c r="E46" s="182"/>
      <c r="F46" s="182"/>
      <c r="G46" s="182"/>
      <c r="H46" s="182"/>
      <c r="I46" s="182"/>
      <c r="J46" s="182"/>
      <c r="K46" s="182"/>
      <c r="L46" s="182"/>
      <c r="N46" s="92"/>
    </row>
    <row r="47" spans="1:20" s="77" customFormat="1" ht="18.95" customHeight="1">
      <c r="A47" s="93"/>
      <c r="B47" s="130"/>
      <c r="C47" s="130"/>
      <c r="D47" s="105"/>
      <c r="E47" s="131"/>
      <c r="F47" s="130"/>
      <c r="G47" s="131"/>
      <c r="H47" s="130"/>
      <c r="I47" s="131"/>
      <c r="J47" s="130"/>
      <c r="K47" s="131"/>
      <c r="L47" s="130"/>
      <c r="N47" s="91"/>
    </row>
    <row r="48" spans="1:20" s="6" customFormat="1" ht="18.95" customHeight="1">
      <c r="A48" s="96"/>
      <c r="B48" s="132"/>
      <c r="C48" s="132"/>
      <c r="D48" s="101"/>
      <c r="E48" s="133"/>
      <c r="F48" s="178" t="s">
        <v>1</v>
      </c>
      <c r="G48" s="178"/>
      <c r="H48" s="178"/>
      <c r="I48" s="133"/>
      <c r="J48" s="178" t="s">
        <v>2</v>
      </c>
      <c r="K48" s="178"/>
      <c r="L48" s="178"/>
      <c r="N48" s="92"/>
    </row>
    <row r="49" spans="1:17" s="6" customFormat="1" ht="18.95" customHeight="1">
      <c r="A49" s="96"/>
      <c r="B49" s="132"/>
      <c r="C49" s="132"/>
      <c r="D49" s="101"/>
      <c r="E49" s="133"/>
      <c r="F49" s="176" t="s">
        <v>203</v>
      </c>
      <c r="G49" s="176"/>
      <c r="H49" s="176"/>
      <c r="I49" s="133"/>
      <c r="J49" s="176" t="s">
        <v>203</v>
      </c>
      <c r="K49" s="176"/>
      <c r="L49" s="176"/>
      <c r="N49" s="92"/>
    </row>
    <row r="50" spans="1:17" s="6" customFormat="1" ht="18.95" customHeight="1">
      <c r="A50" s="98"/>
      <c r="B50" s="99"/>
      <c r="C50" s="99"/>
      <c r="D50" s="101"/>
      <c r="E50" s="100"/>
      <c r="F50" s="176" t="s">
        <v>198</v>
      </c>
      <c r="G50" s="176"/>
      <c r="H50" s="176"/>
      <c r="I50" s="100"/>
      <c r="J50" s="176" t="s">
        <v>198</v>
      </c>
      <c r="K50" s="176"/>
      <c r="L50" s="176"/>
      <c r="N50" s="92"/>
    </row>
    <row r="51" spans="1:17" s="6" customFormat="1" ht="18.95" customHeight="1">
      <c r="A51" s="98"/>
      <c r="B51" s="100"/>
      <c r="C51" s="99"/>
      <c r="D51" s="113" t="s">
        <v>5</v>
      </c>
      <c r="E51" s="134"/>
      <c r="F51" s="56" t="s">
        <v>238</v>
      </c>
      <c r="G51" s="57"/>
      <c r="H51" s="56" t="s">
        <v>182</v>
      </c>
      <c r="I51" s="57"/>
      <c r="J51" s="56" t="s">
        <v>238</v>
      </c>
      <c r="K51" s="57"/>
      <c r="L51" s="56" t="s">
        <v>182</v>
      </c>
      <c r="N51" s="92"/>
    </row>
    <row r="52" spans="1:17" s="6" customFormat="1" ht="18.95" customHeight="1">
      <c r="A52" s="96"/>
      <c r="B52" s="132"/>
      <c r="C52" s="132"/>
      <c r="D52" s="101"/>
      <c r="E52" s="133"/>
      <c r="F52" s="179" t="s">
        <v>88</v>
      </c>
      <c r="G52" s="179"/>
      <c r="H52" s="179"/>
      <c r="I52" s="179"/>
      <c r="J52" s="179"/>
      <c r="K52" s="179"/>
      <c r="L52" s="179"/>
      <c r="N52" s="92"/>
    </row>
    <row r="53" spans="1:17" s="6" customFormat="1" ht="21" customHeight="1">
      <c r="A53" s="103" t="s">
        <v>72</v>
      </c>
      <c r="B53" s="100"/>
      <c r="C53" s="100"/>
      <c r="D53" s="101"/>
      <c r="E53" s="112"/>
      <c r="F53" s="108"/>
      <c r="G53" s="112"/>
      <c r="H53" s="108"/>
      <c r="I53" s="112"/>
      <c r="J53" s="108"/>
      <c r="K53" s="112"/>
      <c r="L53" s="108"/>
      <c r="N53" s="92"/>
    </row>
    <row r="54" spans="1:17" s="6" customFormat="1" ht="21" customHeight="1">
      <c r="A54" s="107" t="s">
        <v>179</v>
      </c>
      <c r="B54" s="100"/>
      <c r="C54" s="100"/>
      <c r="D54" s="101">
        <v>4</v>
      </c>
      <c r="E54" s="100"/>
      <c r="F54" s="108">
        <v>0</v>
      </c>
      <c r="G54" s="100"/>
      <c r="H54" s="108">
        <v>-75000</v>
      </c>
      <c r="I54" s="100"/>
      <c r="J54" s="108">
        <v>0</v>
      </c>
      <c r="K54" s="100"/>
      <c r="L54" s="108">
        <v>-75000</v>
      </c>
      <c r="N54" s="92"/>
    </row>
    <row r="55" spans="1:17" s="6" customFormat="1" ht="21" customHeight="1">
      <c r="A55" s="107" t="s">
        <v>123</v>
      </c>
      <c r="B55" s="100"/>
      <c r="C55" s="100"/>
      <c r="D55" s="101">
        <v>4</v>
      </c>
      <c r="E55" s="100"/>
      <c r="F55" s="108">
        <v>-754998</v>
      </c>
      <c r="G55" s="100"/>
      <c r="H55" s="108">
        <v>-752090</v>
      </c>
      <c r="I55" s="100"/>
      <c r="J55" s="108">
        <v>-590269</v>
      </c>
      <c r="K55" s="100"/>
      <c r="L55" s="108">
        <v>-635030</v>
      </c>
      <c r="N55" s="92"/>
    </row>
    <row r="56" spans="1:17" s="6" customFormat="1" ht="21" customHeight="1">
      <c r="A56" s="107" t="s">
        <v>180</v>
      </c>
      <c r="B56" s="100"/>
      <c r="C56" s="100"/>
      <c r="D56" s="101">
        <v>5</v>
      </c>
      <c r="E56" s="100"/>
      <c r="F56" s="108">
        <v>0</v>
      </c>
      <c r="G56" s="100"/>
      <c r="H56" s="108">
        <v>-45378</v>
      </c>
      <c r="I56" s="100"/>
      <c r="J56" s="108">
        <v>-48000</v>
      </c>
      <c r="K56" s="100"/>
      <c r="L56" s="108">
        <v>-45378</v>
      </c>
      <c r="N56" s="92"/>
    </row>
    <row r="57" spans="1:17" s="6" customFormat="1" ht="21" customHeight="1">
      <c r="A57" s="107" t="s">
        <v>221</v>
      </c>
      <c r="B57" s="100"/>
      <c r="C57" s="100"/>
      <c r="D57" s="120"/>
      <c r="E57" s="112"/>
      <c r="F57" s="108">
        <v>-3938396</v>
      </c>
      <c r="G57" s="112"/>
      <c r="H57" s="108">
        <v>-48789</v>
      </c>
      <c r="I57" s="112"/>
      <c r="J57" s="108">
        <v>535239</v>
      </c>
      <c r="K57" s="112"/>
      <c r="L57" s="108">
        <v>-2002737</v>
      </c>
      <c r="N57" s="92"/>
      <c r="P57" s="20"/>
      <c r="Q57" s="20"/>
    </row>
    <row r="58" spans="1:17" s="6" customFormat="1" ht="21" customHeight="1">
      <c r="A58" s="107" t="s">
        <v>212</v>
      </c>
      <c r="B58" s="100"/>
      <c r="C58" s="100"/>
      <c r="D58" s="101"/>
      <c r="E58" s="100"/>
      <c r="F58" s="108">
        <v>-47762</v>
      </c>
      <c r="G58" s="100"/>
      <c r="H58" s="108">
        <v>0</v>
      </c>
      <c r="I58" s="100"/>
      <c r="J58" s="108">
        <v>0</v>
      </c>
      <c r="K58" s="100"/>
      <c r="L58" s="108">
        <v>0</v>
      </c>
      <c r="N58" s="92"/>
      <c r="O58" s="92"/>
      <c r="P58" s="20"/>
    </row>
    <row r="59" spans="1:17" s="6" customFormat="1" ht="21" customHeight="1">
      <c r="A59" s="107" t="s">
        <v>213</v>
      </c>
      <c r="B59" s="100"/>
      <c r="C59" s="100"/>
      <c r="D59" s="101">
        <v>2</v>
      </c>
      <c r="E59" s="100"/>
      <c r="F59" s="108">
        <v>0</v>
      </c>
      <c r="G59" s="100"/>
      <c r="H59" s="108">
        <v>0</v>
      </c>
      <c r="I59" s="100"/>
      <c r="J59" s="108">
        <v>0</v>
      </c>
      <c r="K59" s="100"/>
      <c r="L59" s="108">
        <v>99500</v>
      </c>
    </row>
    <row r="60" spans="1:17" s="6" customFormat="1" ht="21" customHeight="1">
      <c r="A60" s="107" t="s">
        <v>10</v>
      </c>
      <c r="B60" s="100"/>
      <c r="C60" s="100"/>
      <c r="D60" s="101">
        <v>2</v>
      </c>
      <c r="E60" s="100"/>
      <c r="F60" s="108">
        <v>0</v>
      </c>
      <c r="G60" s="100"/>
      <c r="H60" s="108">
        <v>0</v>
      </c>
      <c r="I60" s="100"/>
      <c r="J60" s="108">
        <v>0</v>
      </c>
      <c r="K60" s="100"/>
      <c r="L60" s="108">
        <v>-54500</v>
      </c>
      <c r="N60" s="92"/>
    </row>
    <row r="61" spans="1:17" s="6" customFormat="1" ht="21" customHeight="1">
      <c r="A61" s="107" t="s">
        <v>11</v>
      </c>
      <c r="B61" s="100"/>
      <c r="C61" s="100"/>
      <c r="D61" s="101">
        <v>2</v>
      </c>
      <c r="E61" s="100"/>
      <c r="F61" s="108">
        <v>-204207</v>
      </c>
      <c r="G61" s="100"/>
      <c r="H61" s="108">
        <v>-41080</v>
      </c>
      <c r="I61" s="100"/>
      <c r="J61" s="108">
        <v>-415827</v>
      </c>
      <c r="K61" s="100"/>
      <c r="L61" s="108">
        <v>-658950</v>
      </c>
      <c r="N61" s="92"/>
    </row>
    <row r="62" spans="1:17" s="6" customFormat="1" ht="21" customHeight="1">
      <c r="A62" s="111" t="s">
        <v>174</v>
      </c>
      <c r="B62" s="100"/>
      <c r="C62" s="100"/>
      <c r="D62" s="100"/>
      <c r="E62" s="100"/>
      <c r="F62" s="108">
        <v>20</v>
      </c>
      <c r="G62" s="100"/>
      <c r="H62" s="108">
        <v>44972</v>
      </c>
      <c r="I62" s="100"/>
      <c r="J62" s="108">
        <v>0</v>
      </c>
      <c r="K62" s="100"/>
      <c r="L62" s="108">
        <v>2</v>
      </c>
      <c r="N62" s="92"/>
    </row>
    <row r="63" spans="1:17" s="6" customFormat="1" ht="21" customHeight="1">
      <c r="A63" s="111" t="s">
        <v>149</v>
      </c>
      <c r="B63" s="100"/>
      <c r="C63" s="100"/>
      <c r="D63" s="100"/>
      <c r="E63" s="100"/>
      <c r="F63" s="108">
        <v>-2202319</v>
      </c>
      <c r="G63" s="100"/>
      <c r="H63" s="108">
        <v>-1478255</v>
      </c>
      <c r="I63" s="100"/>
      <c r="J63" s="108">
        <v>-1126</v>
      </c>
      <c r="K63" s="100"/>
      <c r="L63" s="108">
        <v>-931</v>
      </c>
      <c r="N63" s="92"/>
    </row>
    <row r="64" spans="1:17" s="6" customFormat="1" ht="21" customHeight="1">
      <c r="A64" s="111" t="s">
        <v>112</v>
      </c>
      <c r="B64" s="100"/>
      <c r="C64" s="100"/>
      <c r="D64" s="100"/>
      <c r="E64" s="100"/>
      <c r="F64" s="108">
        <v>-14996</v>
      </c>
      <c r="G64" s="100"/>
      <c r="H64" s="108">
        <v>-13369</v>
      </c>
      <c r="I64" s="100"/>
      <c r="J64" s="108">
        <v>-110</v>
      </c>
      <c r="K64" s="100"/>
      <c r="L64" s="108">
        <v>0</v>
      </c>
      <c r="N64" s="92"/>
    </row>
    <row r="65" spans="1:18" s="6" customFormat="1" ht="21" customHeight="1">
      <c r="A65" s="111" t="s">
        <v>74</v>
      </c>
      <c r="B65" s="100"/>
      <c r="C65" s="100"/>
      <c r="D65" s="100"/>
      <c r="E65" s="100"/>
      <c r="F65" s="108">
        <v>1981662</v>
      </c>
      <c r="G65" s="100"/>
      <c r="H65" s="108">
        <v>2303143</v>
      </c>
      <c r="I65" s="100"/>
      <c r="J65" s="108">
        <v>1607492</v>
      </c>
      <c r="K65" s="100"/>
      <c r="L65" s="108">
        <v>1938765</v>
      </c>
      <c r="N65" s="92"/>
      <c r="P65" s="20"/>
    </row>
    <row r="66" spans="1:18" s="6" customFormat="1" ht="21" customHeight="1">
      <c r="A66" s="111" t="s">
        <v>73</v>
      </c>
      <c r="B66" s="100"/>
      <c r="C66" s="100"/>
      <c r="D66" s="100"/>
      <c r="E66" s="100"/>
      <c r="F66" s="108">
        <v>1129216</v>
      </c>
      <c r="G66" s="100"/>
      <c r="H66" s="108">
        <v>132485</v>
      </c>
      <c r="I66" s="100"/>
      <c r="J66" s="108">
        <v>63915</v>
      </c>
      <c r="K66" s="100"/>
      <c r="L66" s="108">
        <v>36608</v>
      </c>
      <c r="N66" s="92"/>
      <c r="P66" s="20"/>
    </row>
    <row r="67" spans="1:18" s="7" customFormat="1" ht="21" customHeight="1">
      <c r="A67" s="135" t="s">
        <v>175</v>
      </c>
      <c r="B67" s="99"/>
      <c r="C67" s="99"/>
      <c r="D67" s="101"/>
      <c r="E67" s="105"/>
      <c r="F67" s="128">
        <f>SUM(F54:F66)</f>
        <v>-4051780</v>
      </c>
      <c r="G67" s="105"/>
      <c r="H67" s="128">
        <v>26639</v>
      </c>
      <c r="I67" s="105"/>
      <c r="J67" s="128">
        <f>SUM(J54:J66)</f>
        <v>1151314</v>
      </c>
      <c r="K67" s="105"/>
      <c r="L67" s="128">
        <v>-1397651</v>
      </c>
      <c r="N67" s="129"/>
    </row>
    <row r="68" spans="1:18" s="77" customFormat="1" ht="21" customHeight="1">
      <c r="A68" s="93"/>
      <c r="B68" s="130"/>
      <c r="C68" s="130"/>
      <c r="D68" s="105"/>
      <c r="E68" s="131"/>
      <c r="F68" s="130"/>
      <c r="G68" s="131"/>
      <c r="H68" s="130"/>
      <c r="I68" s="131"/>
      <c r="J68" s="130"/>
      <c r="K68" s="131"/>
      <c r="L68" s="130"/>
      <c r="N68" s="91"/>
    </row>
    <row r="69" spans="1:18" s="6" customFormat="1" ht="21" customHeight="1">
      <c r="A69" s="103" t="s">
        <v>75</v>
      </c>
      <c r="B69" s="100"/>
      <c r="C69" s="100"/>
      <c r="D69" s="101"/>
      <c r="E69" s="112"/>
      <c r="F69" s="108"/>
      <c r="G69" s="112"/>
      <c r="H69" s="108"/>
      <c r="I69" s="112"/>
      <c r="J69" s="108"/>
      <c r="K69" s="112"/>
      <c r="L69" s="108"/>
      <c r="N69" s="92"/>
    </row>
    <row r="70" spans="1:18" s="6" customFormat="1" ht="21" customHeight="1">
      <c r="A70" s="136" t="s">
        <v>78</v>
      </c>
      <c r="B70" s="100"/>
      <c r="C70" s="100"/>
      <c r="D70" s="101"/>
      <c r="E70" s="112"/>
      <c r="F70" s="108">
        <v>15319437</v>
      </c>
      <c r="G70" s="112"/>
      <c r="H70" s="108">
        <v>10457788</v>
      </c>
      <c r="I70" s="112"/>
      <c r="J70" s="108">
        <v>2810000</v>
      </c>
      <c r="K70" s="112"/>
      <c r="L70" s="108">
        <v>6103000</v>
      </c>
      <c r="N70" s="92"/>
      <c r="P70" s="20"/>
      <c r="R70" s="20"/>
    </row>
    <row r="71" spans="1:18" s="6" customFormat="1" ht="21" customHeight="1">
      <c r="A71" s="122" t="s">
        <v>150</v>
      </c>
      <c r="B71" s="123"/>
      <c r="C71" s="123"/>
      <c r="D71" s="101"/>
      <c r="E71" s="100"/>
      <c r="F71" s="108">
        <v>-12356392</v>
      </c>
      <c r="G71" s="100"/>
      <c r="H71" s="108">
        <v>-15734166</v>
      </c>
      <c r="I71" s="100"/>
      <c r="J71" s="108">
        <v>-1230000</v>
      </c>
      <c r="K71" s="100"/>
      <c r="L71" s="108">
        <v>-8639000</v>
      </c>
      <c r="N71" s="92"/>
    </row>
    <row r="72" spans="1:18" s="6" customFormat="1" ht="21" customHeight="1">
      <c r="A72" s="122" t="s">
        <v>118</v>
      </c>
      <c r="B72" s="123"/>
      <c r="C72" s="123"/>
      <c r="D72" s="101"/>
      <c r="E72" s="100"/>
      <c r="F72" s="108">
        <v>4561851</v>
      </c>
      <c r="G72" s="100"/>
      <c r="H72" s="108">
        <v>19239059</v>
      </c>
      <c r="I72" s="100"/>
      <c r="J72" s="108">
        <v>0</v>
      </c>
      <c r="K72" s="100"/>
      <c r="L72" s="108">
        <v>0</v>
      </c>
      <c r="N72" s="92"/>
    </row>
    <row r="73" spans="1:18" s="6" customFormat="1" ht="21" customHeight="1">
      <c r="A73" s="122" t="s">
        <v>126</v>
      </c>
      <c r="B73" s="123"/>
      <c r="C73" s="123"/>
      <c r="D73" s="101"/>
      <c r="E73" s="100"/>
      <c r="F73" s="108">
        <v>-5994633</v>
      </c>
      <c r="G73" s="100"/>
      <c r="H73" s="108">
        <v>-13264133</v>
      </c>
      <c r="I73" s="100"/>
      <c r="J73" s="108">
        <v>0</v>
      </c>
      <c r="K73" s="100"/>
      <c r="L73" s="108">
        <v>0</v>
      </c>
      <c r="N73" s="92"/>
    </row>
    <row r="74" spans="1:18" s="6" customFormat="1" ht="21" customHeight="1">
      <c r="A74" s="122" t="s">
        <v>214</v>
      </c>
      <c r="B74" s="123"/>
      <c r="C74" s="123"/>
      <c r="D74" s="101"/>
      <c r="E74" s="100"/>
      <c r="F74" s="108">
        <v>402900</v>
      </c>
      <c r="G74" s="100"/>
      <c r="H74" s="108">
        <v>0</v>
      </c>
      <c r="I74" s="100"/>
      <c r="J74" s="108">
        <v>1262900</v>
      </c>
      <c r="K74" s="100"/>
      <c r="L74" s="108">
        <v>0</v>
      </c>
      <c r="N74" s="92"/>
    </row>
    <row r="75" spans="1:18" s="6" customFormat="1" ht="21" customHeight="1">
      <c r="A75" s="122" t="s">
        <v>181</v>
      </c>
      <c r="B75" s="123"/>
      <c r="C75" s="123"/>
      <c r="D75" s="101"/>
      <c r="E75" s="100"/>
      <c r="F75" s="108">
        <v>-10200</v>
      </c>
      <c r="G75" s="100"/>
      <c r="H75" s="108">
        <v>0</v>
      </c>
      <c r="I75" s="100"/>
      <c r="J75" s="108">
        <v>-35200</v>
      </c>
      <c r="K75" s="100"/>
      <c r="L75" s="108">
        <v>-35000</v>
      </c>
      <c r="N75" s="92"/>
    </row>
    <row r="76" spans="1:18" s="6" customFormat="1" ht="21" customHeight="1">
      <c r="A76" s="122" t="s">
        <v>260</v>
      </c>
      <c r="B76" s="123"/>
      <c r="C76" s="123"/>
      <c r="D76" s="101"/>
      <c r="E76" s="100"/>
      <c r="F76" s="108">
        <v>-26712</v>
      </c>
      <c r="G76" s="100"/>
      <c r="H76" s="108">
        <v>0</v>
      </c>
      <c r="I76" s="100"/>
      <c r="J76" s="108">
        <v>0</v>
      </c>
      <c r="K76" s="100"/>
      <c r="L76" s="108">
        <v>0</v>
      </c>
      <c r="N76" s="92"/>
    </row>
    <row r="77" spans="1:18" s="6" customFormat="1" ht="21" customHeight="1">
      <c r="A77" s="136" t="s">
        <v>161</v>
      </c>
      <c r="B77" s="137"/>
      <c r="C77" s="100"/>
      <c r="D77" s="101"/>
      <c r="E77" s="100"/>
      <c r="F77" s="108">
        <v>-239533</v>
      </c>
      <c r="G77" s="100"/>
      <c r="H77" s="108">
        <v>-152416</v>
      </c>
      <c r="I77" s="100"/>
      <c r="J77" s="108">
        <v>-13010</v>
      </c>
      <c r="K77" s="100"/>
      <c r="L77" s="108">
        <v>-13110</v>
      </c>
      <c r="N77" s="92"/>
    </row>
    <row r="78" spans="1:18" s="6" customFormat="1" ht="21" customHeight="1">
      <c r="A78" s="136" t="s">
        <v>77</v>
      </c>
      <c r="B78" s="100"/>
      <c r="C78" s="100"/>
      <c r="D78" s="100"/>
      <c r="E78" s="100"/>
      <c r="F78" s="108">
        <v>-3477474</v>
      </c>
      <c r="G78" s="100"/>
      <c r="H78" s="108">
        <v>-3693651</v>
      </c>
      <c r="I78" s="100"/>
      <c r="J78" s="108">
        <v>-3477474</v>
      </c>
      <c r="K78" s="100"/>
      <c r="L78" s="108">
        <v>-3693651</v>
      </c>
      <c r="N78" s="92"/>
      <c r="P78" s="20"/>
    </row>
    <row r="79" spans="1:18" s="6" customFormat="1" ht="21" customHeight="1">
      <c r="A79" s="136" t="s">
        <v>223</v>
      </c>
      <c r="B79" s="100"/>
      <c r="C79" s="100"/>
      <c r="D79" s="100"/>
      <c r="E79" s="100"/>
      <c r="F79" s="108">
        <v>-529432</v>
      </c>
      <c r="G79" s="100"/>
      <c r="H79" s="108">
        <v>-364368</v>
      </c>
      <c r="I79" s="100"/>
      <c r="J79" s="108">
        <v>0</v>
      </c>
      <c r="K79" s="100"/>
      <c r="L79" s="108">
        <v>0</v>
      </c>
      <c r="N79" s="92"/>
      <c r="P79" s="20"/>
    </row>
    <row r="80" spans="1:18" s="6" customFormat="1" ht="21" customHeight="1">
      <c r="A80" s="107" t="s">
        <v>76</v>
      </c>
      <c r="B80" s="100"/>
      <c r="C80" s="100"/>
      <c r="D80" s="101"/>
      <c r="E80" s="100"/>
      <c r="F80" s="108">
        <v>-3083291</v>
      </c>
      <c r="G80" s="100"/>
      <c r="H80" s="108">
        <v>-2137879</v>
      </c>
      <c r="I80" s="100"/>
      <c r="J80" s="108">
        <v>-607453</v>
      </c>
      <c r="K80" s="100"/>
      <c r="L80" s="108">
        <v>-197055</v>
      </c>
      <c r="N80" s="92"/>
    </row>
    <row r="81" spans="1:14" s="6" customFormat="1" ht="21" customHeight="1">
      <c r="A81" s="107" t="s">
        <v>227</v>
      </c>
      <c r="B81" s="100"/>
      <c r="C81" s="100"/>
      <c r="D81" s="101"/>
      <c r="E81" s="100"/>
      <c r="F81" s="108">
        <v>0</v>
      </c>
      <c r="G81" s="100"/>
      <c r="H81" s="108">
        <v>2645469</v>
      </c>
      <c r="I81" s="100"/>
      <c r="J81" s="108">
        <v>0</v>
      </c>
      <c r="K81" s="100"/>
      <c r="L81" s="108">
        <v>0</v>
      </c>
      <c r="N81" s="92"/>
    </row>
    <row r="82" spans="1:14" s="6" customFormat="1" ht="21" customHeight="1">
      <c r="A82" s="107" t="s">
        <v>222</v>
      </c>
      <c r="B82" s="100"/>
      <c r="C82" s="100"/>
      <c r="D82" s="101"/>
      <c r="E82" s="100"/>
      <c r="F82" s="108">
        <v>0</v>
      </c>
      <c r="G82" s="100"/>
      <c r="H82" s="108">
        <v>-2000000</v>
      </c>
      <c r="I82" s="100"/>
      <c r="J82" s="108">
        <v>0</v>
      </c>
      <c r="K82" s="100"/>
      <c r="L82" s="108">
        <v>0</v>
      </c>
      <c r="N82" s="92"/>
    </row>
    <row r="83" spans="1:14" s="6" customFormat="1" ht="21" customHeight="1">
      <c r="A83" s="107" t="s">
        <v>215</v>
      </c>
      <c r="B83" s="100"/>
      <c r="C83" s="100"/>
      <c r="D83" s="101"/>
      <c r="E83" s="100"/>
      <c r="F83" s="108">
        <v>8398</v>
      </c>
      <c r="G83" s="100"/>
      <c r="H83" s="108">
        <v>24997999</v>
      </c>
      <c r="I83" s="100"/>
      <c r="J83" s="108">
        <v>0</v>
      </c>
      <c r="K83" s="100"/>
      <c r="L83" s="108">
        <v>24997999</v>
      </c>
      <c r="N83" s="92"/>
    </row>
    <row r="84" spans="1:14" s="7" customFormat="1" ht="21" customHeight="1">
      <c r="A84" s="135" t="s">
        <v>124</v>
      </c>
      <c r="B84" s="99"/>
      <c r="C84" s="99"/>
      <c r="D84" s="105"/>
      <c r="E84" s="105"/>
      <c r="F84" s="138">
        <f>SUM(F70:F83)</f>
        <v>-5425081</v>
      </c>
      <c r="G84" s="105"/>
      <c r="H84" s="138">
        <v>19993702</v>
      </c>
      <c r="I84" s="105"/>
      <c r="J84" s="138">
        <f>SUM(J70:J83)</f>
        <v>-1290237</v>
      </c>
      <c r="K84" s="105"/>
      <c r="L84" s="138">
        <v>18523183</v>
      </c>
      <c r="N84" s="129"/>
    </row>
    <row r="85" spans="1:14" s="77" customFormat="1" ht="18.600000000000001" customHeight="1">
      <c r="A85" s="93"/>
      <c r="B85" s="130"/>
      <c r="C85" s="130"/>
      <c r="D85" s="105"/>
      <c r="E85" s="131"/>
      <c r="F85" s="130"/>
      <c r="G85" s="131"/>
      <c r="H85" s="130"/>
      <c r="I85" s="131"/>
      <c r="J85" s="130"/>
      <c r="K85" s="131"/>
      <c r="L85" s="130"/>
      <c r="N85" s="91"/>
    </row>
    <row r="86" spans="1:14" s="7" customFormat="1" ht="21" customHeight="1">
      <c r="A86" s="107" t="s">
        <v>232</v>
      </c>
      <c r="B86" s="99"/>
      <c r="C86" s="99"/>
      <c r="D86" s="101"/>
      <c r="E86" s="112"/>
      <c r="F86" s="99"/>
      <c r="G86" s="112"/>
      <c r="H86" s="99"/>
      <c r="I86" s="112"/>
      <c r="J86" s="99"/>
      <c r="K86" s="112"/>
      <c r="L86" s="99"/>
      <c r="N86" s="129"/>
    </row>
    <row r="87" spans="1:14" s="7" customFormat="1" ht="21" customHeight="1">
      <c r="A87" s="107"/>
      <c r="B87" s="100" t="s">
        <v>113</v>
      </c>
      <c r="C87" s="100"/>
      <c r="D87" s="101"/>
      <c r="E87" s="112"/>
      <c r="F87" s="108">
        <f>SUM(F43,F67,F84)</f>
        <v>-1631891</v>
      </c>
      <c r="G87" s="112"/>
      <c r="H87" s="108">
        <v>25398453</v>
      </c>
      <c r="I87" s="108"/>
      <c r="J87" s="108">
        <f>SUM(J43,J67,J84)</f>
        <v>-397346</v>
      </c>
      <c r="K87" s="112"/>
      <c r="L87" s="108">
        <v>16804748</v>
      </c>
      <c r="N87" s="129"/>
    </row>
    <row r="88" spans="1:14" s="7" customFormat="1" ht="21" customHeight="1">
      <c r="A88" s="107" t="s">
        <v>151</v>
      </c>
      <c r="B88" s="100"/>
      <c r="C88" s="100"/>
      <c r="D88" s="101"/>
      <c r="E88" s="112"/>
      <c r="F88" s="126">
        <v>1898809</v>
      </c>
      <c r="G88" s="112"/>
      <c r="H88" s="126">
        <v>66755</v>
      </c>
      <c r="I88" s="112"/>
      <c r="J88" s="126">
        <v>0</v>
      </c>
      <c r="K88" s="112"/>
      <c r="L88" s="126">
        <v>0</v>
      </c>
      <c r="N88" s="129"/>
    </row>
    <row r="89" spans="1:14" s="7" customFormat="1" ht="21" customHeight="1">
      <c r="A89" s="98" t="s">
        <v>232</v>
      </c>
      <c r="B89" s="100"/>
      <c r="C89" s="100"/>
      <c r="D89" s="101"/>
      <c r="E89" s="112"/>
      <c r="F89" s="139">
        <f>SUM(F87:F88)</f>
        <v>266918</v>
      </c>
      <c r="G89" s="112"/>
      <c r="H89" s="139">
        <v>25465208</v>
      </c>
      <c r="I89" s="112"/>
      <c r="J89" s="139">
        <f>SUM(J87:J88)</f>
        <v>-397346</v>
      </c>
      <c r="K89" s="112"/>
      <c r="L89" s="139">
        <v>16804748</v>
      </c>
      <c r="N89" s="129"/>
    </row>
    <row r="90" spans="1:14" s="6" customFormat="1" ht="21" customHeight="1">
      <c r="A90" s="140" t="s">
        <v>136</v>
      </c>
      <c r="B90" s="100"/>
      <c r="C90" s="100"/>
      <c r="D90" s="101"/>
      <c r="E90" s="120"/>
      <c r="F90" s="109">
        <v>34341174</v>
      </c>
      <c r="G90" s="120"/>
      <c r="H90" s="109">
        <v>6961495</v>
      </c>
      <c r="I90" s="120"/>
      <c r="J90" s="109">
        <v>936198</v>
      </c>
      <c r="K90" s="120"/>
      <c r="L90" s="109">
        <v>692551</v>
      </c>
      <c r="N90" s="92"/>
    </row>
    <row r="91" spans="1:14" s="6" customFormat="1" ht="21" customHeight="1" thickBot="1">
      <c r="A91" s="135" t="s">
        <v>217</v>
      </c>
      <c r="B91" s="99"/>
      <c r="C91" s="99"/>
      <c r="D91" s="105"/>
      <c r="E91" s="105"/>
      <c r="F91" s="141">
        <f>SUM(F89:F90)</f>
        <v>34608092</v>
      </c>
      <c r="G91" s="105"/>
      <c r="H91" s="141">
        <v>32426703</v>
      </c>
      <c r="I91" s="105"/>
      <c r="J91" s="141">
        <f>SUM(J89:J90)</f>
        <v>538852</v>
      </c>
      <c r="K91" s="105"/>
      <c r="L91" s="141">
        <v>17497299</v>
      </c>
      <c r="N91" s="92"/>
    </row>
    <row r="92" spans="1:14" s="77" customFormat="1" ht="21" customHeight="1" thickTop="1">
      <c r="A92" s="93"/>
      <c r="B92" s="130"/>
      <c r="C92" s="130"/>
      <c r="D92" s="105"/>
      <c r="E92" s="131"/>
      <c r="F92" s="142"/>
      <c r="G92" s="131"/>
      <c r="H92" s="130"/>
      <c r="I92" s="131"/>
      <c r="J92" s="142"/>
      <c r="K92" s="131"/>
      <c r="L92" s="130"/>
      <c r="N92" s="91"/>
    </row>
    <row r="93" spans="1:14" s="6" customFormat="1" ht="18.95" customHeight="1">
      <c r="A93" s="107"/>
      <c r="B93" s="100"/>
      <c r="C93" s="100"/>
      <c r="D93" s="101"/>
      <c r="E93" s="100"/>
      <c r="F93" s="108"/>
      <c r="G93" s="100"/>
      <c r="H93" s="108"/>
      <c r="I93" s="100"/>
      <c r="J93" s="108"/>
      <c r="K93" s="100"/>
      <c r="L93" s="108"/>
      <c r="N93" s="92"/>
    </row>
    <row r="94" spans="1:14" s="6" customFormat="1" ht="18.95" customHeight="1">
      <c r="A94" s="107"/>
      <c r="D94" s="50"/>
      <c r="F94" s="143"/>
      <c r="H94" s="144"/>
      <c r="J94" s="144"/>
      <c r="L94" s="144"/>
      <c r="N94" s="92"/>
    </row>
  </sheetData>
  <mergeCells count="17">
    <mergeCell ref="F50:H50"/>
    <mergeCell ref="J50:L50"/>
    <mergeCell ref="F52:L52"/>
    <mergeCell ref="F8:L8"/>
    <mergeCell ref="A45:L45"/>
    <mergeCell ref="A46:L46"/>
    <mergeCell ref="F48:H48"/>
    <mergeCell ref="J48:L48"/>
    <mergeCell ref="F49:H49"/>
    <mergeCell ref="J49:L49"/>
    <mergeCell ref="F6:H6"/>
    <mergeCell ref="J6:L6"/>
    <mergeCell ref="A2:L2"/>
    <mergeCell ref="F4:H4"/>
    <mergeCell ref="J4:L4"/>
    <mergeCell ref="F5:H5"/>
    <mergeCell ref="J5:L5"/>
  </mergeCells>
  <pageMargins left="0.8" right="0.8" top="0.48" bottom="0.5" header="0.5" footer="0.5"/>
  <pageSetup paperSize="9" scale="74" firstPageNumber="12" fitToHeight="2" orientation="portrait" useFirstPageNumber="1" r:id="rId1"/>
  <headerFooter>
    <oddFooter>&amp;L&amp;"Angsana New,Regular"&amp;15 หมายเหตุประกอบงบการเงินเป็นส่วนหนึ่งของงบการเงินระหว่างกาลนี้
&amp;C&amp;"Angsana New,Regular"&amp;15&amp;P</oddFooter>
  </headerFooter>
  <rowBreaks count="1" manualBreakCount="1">
    <brk id="44" max="16383" man="1"/>
  </rowBreaks>
</worksheet>
</file>

<file path=docMetadata/LabelInfo.xml><?xml version="1.0" encoding="utf-8"?>
<clbl:labelList xmlns:clbl="http://schemas.microsoft.com/office/2020/mipLabelMetadata">
  <clbl:label id="{4ed8881d-4062-46d6-b0ca-1cc939420954}" enabled="1" method="Privileged" siteId="{deff24bb-2089-4400-8c8e-f71e680378b2}" contentBits="0" removed="0"/>
</clbl:labelLis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8</vt:i4>
      </vt:variant>
      <vt:variant>
        <vt:lpstr>Named Ranges</vt:lpstr>
      </vt:variant>
      <vt:variant>
        <vt:i4>9</vt:i4>
      </vt:variant>
    </vt:vector>
  </HeadingPairs>
  <TitlesOfParts>
    <vt:vector size="17" baseType="lpstr">
      <vt:lpstr>SFP (3-5)</vt:lpstr>
      <vt:lpstr>PL 3M (6)</vt:lpstr>
      <vt:lpstr>PL 9M (7)</vt:lpstr>
      <vt:lpstr>EQ-Consol Q3-22 (8)</vt:lpstr>
      <vt:lpstr>EQ-Consol Q3-23 (9)</vt:lpstr>
      <vt:lpstr>EQ-Separate Q3-22 (10)</vt:lpstr>
      <vt:lpstr>EQ-Separate Q3-23 (11)</vt:lpstr>
      <vt:lpstr>CF (12-13)</vt:lpstr>
      <vt:lpstr>'CF (12-13)'!Print_Area</vt:lpstr>
      <vt:lpstr>'EQ-Consol Q3-22 (8)'!Print_Area</vt:lpstr>
      <vt:lpstr>'EQ-Consol Q3-23 (9)'!Print_Area</vt:lpstr>
      <vt:lpstr>'EQ-Separate Q3-22 (10)'!Print_Area</vt:lpstr>
      <vt:lpstr>'EQ-Separate Q3-23 (11)'!Print_Area</vt:lpstr>
      <vt:lpstr>'PL 3M (6)'!Print_Area</vt:lpstr>
      <vt:lpstr>'PL 9M (7)'!Print_Area</vt:lpstr>
      <vt:lpstr>'SFP (3-5)'!Print_Area</vt:lpstr>
      <vt:lpstr>'PL 3M (6)'!Print_Titles</vt:lpstr>
    </vt:vector>
  </TitlesOfParts>
  <Company>KPMG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cfongsamut</dc:creator>
  <cp:lastModifiedBy>Prapaporn Sae-jew</cp:lastModifiedBy>
  <cp:lastPrinted>2023-11-10T07:16:38Z</cp:lastPrinted>
  <dcterms:created xsi:type="dcterms:W3CDTF">2013-10-27T05:22:12Z</dcterms:created>
  <dcterms:modified xsi:type="dcterms:W3CDTF">2023-11-13T06:14:42Z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4ed8881d-4062-46d6-b0ca-1cc939420954_Enabled">
    <vt:lpwstr>true</vt:lpwstr>
  </property>
  <property fmtid="{D5CDD505-2E9C-101B-9397-08002B2CF9AE}" pid="3" name="MSIP_Label_4ed8881d-4062-46d6-b0ca-1cc939420954_SetDate">
    <vt:lpwstr>2022-04-28T03:15:03Z</vt:lpwstr>
  </property>
  <property fmtid="{D5CDD505-2E9C-101B-9397-08002B2CF9AE}" pid="4" name="MSIP_Label_4ed8881d-4062-46d6-b0ca-1cc939420954_Method">
    <vt:lpwstr>Privileged</vt:lpwstr>
  </property>
  <property fmtid="{D5CDD505-2E9C-101B-9397-08002B2CF9AE}" pid="5" name="MSIP_Label_4ed8881d-4062-46d6-b0ca-1cc939420954_Name">
    <vt:lpwstr>Public</vt:lpwstr>
  </property>
  <property fmtid="{D5CDD505-2E9C-101B-9397-08002B2CF9AE}" pid="6" name="MSIP_Label_4ed8881d-4062-46d6-b0ca-1cc939420954_SiteId">
    <vt:lpwstr>deff24bb-2089-4400-8c8e-f71e680378b2</vt:lpwstr>
  </property>
  <property fmtid="{D5CDD505-2E9C-101B-9397-08002B2CF9AE}" pid="7" name="MSIP_Label_4ed8881d-4062-46d6-b0ca-1cc939420954_ActionId">
    <vt:lpwstr>7abfb729-4947-4bd7-bcba-195767fecb84</vt:lpwstr>
  </property>
  <property fmtid="{D5CDD505-2E9C-101B-9397-08002B2CF9AE}" pid="8" name="MSIP_Label_4ed8881d-4062-46d6-b0ca-1cc939420954_ContentBits">
    <vt:lpwstr>0</vt:lpwstr>
  </property>
  <property fmtid="{D5CDD505-2E9C-101B-9397-08002B2CF9AE}" pid="9" name="SV_QUERY_LIST_4F35BF76-6C0D-4D9B-82B2-816C12CF3733">
    <vt:lpwstr>empty_477D106A-C0D6-4607-AEBD-E2C9D60EA279</vt:lpwstr>
  </property>
  <property fmtid="{D5CDD505-2E9C-101B-9397-08002B2CF9AE}" pid="10" name="SV_HIDDEN_GRID_QUERY_LIST_4F35BF76-6C0D-4D9B-82B2-816C12CF3733">
    <vt:lpwstr>empty_477D106A-C0D6-4607-AEBD-E2C9D60EA279</vt:lpwstr>
  </property>
</Properties>
</file>