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10245" yWindow="-15" windowWidth="10305" windowHeight="8115" tabRatio="654"/>
  </bookViews>
  <sheets>
    <sheet name="SFP" sheetId="1" r:id="rId1"/>
    <sheet name="PL " sheetId="2" r:id="rId2"/>
    <sheet name="EQ Conso Q1-18" sheetId="12" r:id="rId3"/>
    <sheet name="EQ Conso Q1-19" sheetId="11" r:id="rId4"/>
    <sheet name="EQ Separate Q1-18" sheetId="13" r:id="rId5"/>
    <sheet name="EQ Separate Q1-19" sheetId="10" r:id="rId6"/>
    <sheet name="CF" sheetId="6" r:id="rId7"/>
  </sheets>
  <definedNames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6">CF!$A$1:$M$87</definedName>
    <definedName name="_xlnm.Print_Area" localSheetId="2">'EQ Conso Q1-18'!$A$1:$AE$23</definedName>
    <definedName name="_xlnm.Print_Area" localSheetId="3">'EQ Conso Q1-19'!$A$1:$AA$24</definedName>
    <definedName name="_xlnm.Print_Area" localSheetId="4">'EQ Separate Q1-18'!$A$1:$Q$21</definedName>
    <definedName name="_xlnm.Print_Area" localSheetId="5">'EQ Separate Q1-19'!$A$1:$Q$21</definedName>
    <definedName name="_xlnm.Print_Area" localSheetId="1">'PL '!$A$1:$M$54</definedName>
    <definedName name="_xlnm.Print_Area" localSheetId="0">SFP!$A$1:$M$103</definedName>
    <definedName name="SAPBEXsysID" hidden="1">"BWP"</definedName>
    <definedName name="SAPBEXwbID" hidden="1">"3RN3XGDOGI0E5YX5SPNLSRQCY"</definedName>
    <definedName name="sencount" hidden="1">3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Y13" i="11" l="1"/>
  <c r="Y15" i="11"/>
  <c r="AA15" i="11" s="1"/>
  <c r="M16" i="11"/>
  <c r="G66" i="1" l="1"/>
  <c r="G23" i="1" l="1"/>
  <c r="S21" i="11" l="1"/>
  <c r="W16" i="11"/>
  <c r="U16" i="11"/>
  <c r="S16" i="11"/>
  <c r="Q16" i="11"/>
  <c r="O16" i="11"/>
  <c r="K16" i="11"/>
  <c r="I16" i="11"/>
  <c r="G16" i="11"/>
  <c r="S23" i="11" l="1"/>
  <c r="Y16" i="11"/>
  <c r="AA13" i="11"/>
  <c r="AA16" i="11" s="1"/>
  <c r="G20" i="12" l="1"/>
  <c r="S20" i="12"/>
  <c r="AC15" i="12"/>
  <c r="Y14" i="12"/>
  <c r="AA14" i="12" s="1"/>
  <c r="AE14" i="12" s="1"/>
  <c r="Y13" i="12"/>
  <c r="AA13" i="12" s="1"/>
  <c r="AE13" i="12" s="1"/>
  <c r="W15" i="12"/>
  <c r="U15" i="12"/>
  <c r="S15" i="12"/>
  <c r="Q15" i="12"/>
  <c r="O15" i="12"/>
  <c r="M15" i="12"/>
  <c r="K15" i="12"/>
  <c r="I15" i="12"/>
  <c r="G15" i="12"/>
  <c r="G22" i="12" l="1"/>
  <c r="S22" i="12"/>
  <c r="O18" i="10" l="1"/>
  <c r="O20" i="10" s="1"/>
  <c r="K18" i="10"/>
  <c r="K20" i="10" s="1"/>
  <c r="I18" i="10"/>
  <c r="I20" i="10" s="1"/>
  <c r="G18" i="10"/>
  <c r="G20" i="10" s="1"/>
  <c r="E18" i="10"/>
  <c r="E20" i="10" s="1"/>
  <c r="Q17" i="10"/>
  <c r="Q13" i="10"/>
  <c r="W21" i="11"/>
  <c r="W23" i="11" s="1"/>
  <c r="U21" i="11"/>
  <c r="Q21" i="11"/>
  <c r="O21" i="11"/>
  <c r="K21" i="11"/>
  <c r="K23" i="11" s="1"/>
  <c r="I21" i="11"/>
  <c r="I23" i="11" s="1"/>
  <c r="G21" i="11"/>
  <c r="G23" i="11" s="1"/>
  <c r="Y20" i="11"/>
  <c r="AA20" i="11" s="1"/>
  <c r="Y19" i="11"/>
  <c r="M78" i="6"/>
  <c r="M67" i="6"/>
  <c r="I78" i="6"/>
  <c r="I67" i="6"/>
  <c r="M51" i="2"/>
  <c r="M46" i="2"/>
  <c r="M39" i="2"/>
  <c r="M34" i="2"/>
  <c r="M13" i="2"/>
  <c r="M23" i="2" s="1"/>
  <c r="M25" i="2" s="1"/>
  <c r="M29" i="6" s="1"/>
  <c r="M43" i="6" s="1"/>
  <c r="M45" i="6" s="1"/>
  <c r="I51" i="2"/>
  <c r="I46" i="2"/>
  <c r="I39" i="2"/>
  <c r="I34" i="2"/>
  <c r="I13" i="2"/>
  <c r="I23" i="2" s="1"/>
  <c r="I25" i="2" s="1"/>
  <c r="M66" i="1"/>
  <c r="K66" i="1"/>
  <c r="I66" i="1"/>
  <c r="I29" i="6" l="1"/>
  <c r="I43" i="6" s="1"/>
  <c r="I45" i="6" s="1"/>
  <c r="I84" i="6" s="1"/>
  <c r="I86" i="6" s="1"/>
  <c r="O23" i="11"/>
  <c r="Q23" i="11"/>
  <c r="U23" i="11"/>
  <c r="M84" i="6"/>
  <c r="I40" i="2"/>
  <c r="I41" i="2" s="1"/>
  <c r="M40" i="2"/>
  <c r="M41" i="2" s="1"/>
  <c r="Y21" i="11"/>
  <c r="M86" i="6" l="1"/>
  <c r="Y23" i="11"/>
  <c r="K39" i="2"/>
  <c r="G39" i="2"/>
  <c r="M43" i="1" l="1"/>
  <c r="M23" i="1"/>
  <c r="M45" i="1" l="1"/>
  <c r="Q17" i="13" l="1"/>
  <c r="Q16" i="13"/>
  <c r="Q13" i="13"/>
  <c r="Y15" i="12"/>
  <c r="AA15" i="12" l="1"/>
  <c r="M77" i="1"/>
  <c r="K77" i="1"/>
  <c r="I77" i="1"/>
  <c r="G77" i="1"/>
  <c r="AE15" i="12" l="1"/>
  <c r="M100" i="1"/>
  <c r="I100" i="1"/>
  <c r="I43" i="1"/>
  <c r="I23" i="1"/>
  <c r="G100" i="1"/>
  <c r="K43" i="1"/>
  <c r="G43" i="1"/>
  <c r="K23" i="1"/>
  <c r="K78" i="6"/>
  <c r="G78" i="6"/>
  <c r="K67" i="6"/>
  <c r="G67" i="6"/>
  <c r="Y19" i="12"/>
  <c r="Y18" i="12"/>
  <c r="AA18" i="12" s="1"/>
  <c r="K34" i="2"/>
  <c r="K40" i="2" s="1"/>
  <c r="G34" i="2"/>
  <c r="O18" i="13"/>
  <c r="O20" i="13" s="1"/>
  <c r="M18" i="13"/>
  <c r="M20" i="13" s="1"/>
  <c r="K18" i="13"/>
  <c r="K20" i="13" s="1"/>
  <c r="I18" i="13"/>
  <c r="I20" i="13" s="1"/>
  <c r="G18" i="13"/>
  <c r="G20" i="13" s="1"/>
  <c r="E18" i="13"/>
  <c r="E20" i="13" s="1"/>
  <c r="AC20" i="12"/>
  <c r="W20" i="12"/>
  <c r="U20" i="12"/>
  <c r="Q20" i="12"/>
  <c r="O20" i="12"/>
  <c r="M20" i="12"/>
  <c r="K20" i="12"/>
  <c r="K22" i="12" s="1"/>
  <c r="I20" i="12"/>
  <c r="I22" i="12" s="1"/>
  <c r="G46" i="2"/>
  <c r="G51" i="2"/>
  <c r="K51" i="2"/>
  <c r="K46" i="2"/>
  <c r="K13" i="2"/>
  <c r="K23" i="2" s="1"/>
  <c r="G13" i="2"/>
  <c r="G23" i="2" s="1"/>
  <c r="Q22" i="12" l="1"/>
  <c r="AA19" i="12"/>
  <c r="AE18" i="12"/>
  <c r="W22" i="12"/>
  <c r="Q18" i="13"/>
  <c r="Q20" i="13" s="1"/>
  <c r="AC22" i="12"/>
  <c r="O22" i="12"/>
  <c r="Y20" i="12"/>
  <c r="M22" i="12"/>
  <c r="U22" i="12"/>
  <c r="G40" i="2"/>
  <c r="G25" i="2"/>
  <c r="K25" i="2"/>
  <c r="G79" i="1"/>
  <c r="G102" i="1" s="1"/>
  <c r="G45" i="1"/>
  <c r="K79" i="1"/>
  <c r="I79" i="1"/>
  <c r="I102" i="1" s="1"/>
  <c r="K45" i="1"/>
  <c r="M79" i="1"/>
  <c r="I45" i="1"/>
  <c r="G41" i="2" l="1"/>
  <c r="AA19" i="11"/>
  <c r="AA21" i="11" s="1"/>
  <c r="M102" i="1"/>
  <c r="AA20" i="12"/>
  <c r="AE19" i="12"/>
  <c r="K41" i="2"/>
  <c r="Y22" i="12"/>
  <c r="AA22" i="12" s="1"/>
  <c r="G29" i="6" l="1"/>
  <c r="G43" i="6" s="1"/>
  <c r="G45" i="6" s="1"/>
  <c r="G84" i="6" s="1"/>
  <c r="G86" i="6" s="1"/>
  <c r="K29" i="6"/>
  <c r="K43" i="6" s="1"/>
  <c r="K45" i="6" s="1"/>
  <c r="K84" i="6" s="1"/>
  <c r="K86" i="6" s="1"/>
  <c r="M21" i="11"/>
  <c r="M18" i="10"/>
  <c r="Q16" i="10"/>
  <c r="AE20" i="12"/>
  <c r="M23" i="11" l="1"/>
  <c r="AA23" i="11" s="1"/>
  <c r="M20" i="10"/>
  <c r="Q18" i="10"/>
  <c r="Q20" i="10" s="1"/>
  <c r="AE22" i="12"/>
  <c r="K100" i="1" l="1"/>
  <c r="K102" i="1" s="1"/>
</calcChain>
</file>

<file path=xl/sharedStrings.xml><?xml version="1.0" encoding="utf-8"?>
<sst xmlns="http://schemas.openxmlformats.org/spreadsheetml/2006/main" count="451" uniqueCount="236">
  <si>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</si>
  <si>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</si>
  <si>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</si>
  <si>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</si>
  <si>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</si>
  <si>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</si>
  <si>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</si>
  <si>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</si>
  <si>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เงินลงทุนชั่วคราว</t>
  </si>
  <si>
    <t>ลูกหนี้การค้ากิจการที่เกี่ยวข้องกัน</t>
  </si>
  <si>
    <t>ลูกหนี้การค้ากิจการอื่น</t>
  </si>
  <si>
    <t>เงินปันผลค้างรับ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</si>
  <si>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</si>
  <si>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</si>
  <si>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</si>
  <si>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</si>
  <si>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</si>
  <si>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</si>
  <si>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</si>
  <si>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</si>
  <si>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เงินลงทุนในกิจการอื่น</t>
  </si>
  <si>
    <t>เงินลงทุนระยะยาวอื่น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</si>
  <si>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</si>
  <si>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</si>
  <si>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</si>
  <si>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>สินทรัพย์ภาษีเงินได้รอการตัดบัญชี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</si>
  <si>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</si>
  <si>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</si>
  <si>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</si>
  <si>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</si>
  <si>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</si>
  <si>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เงินกู้ยืมระยะยาวจากสถาบันการเงิน</t>
  </si>
  <si>
    <t>หนี้สินตามสัญญาเช่าการเงิน</t>
  </si>
  <si>
    <t>ภาษีเงินได้ค้างจ่าย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</si>
  <si>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</si>
  <si>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</si>
  <si>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</si>
  <si>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</si>
  <si>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</si>
  <si>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</si>
  <si>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</si>
  <si>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</si>
  <si>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</si>
  <si>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</si>
  <si>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</si>
  <si>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</si>
  <si>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</si>
  <si>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</si>
  <si>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</si>
  <si>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</si>
  <si>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</si>
  <si>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</si>
  <si>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</si>
  <si>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</si>
  <si>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</si>
  <si>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</si>
  <si>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</si>
  <si>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</si>
  <si>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กำไรก่อนภาษีเงินได้</t>
  </si>
  <si>
    <t>กำไรขาดทุนเบ็ดเสร็จอื่น</t>
  </si>
  <si>
    <t>รวมองค์ประกอบ</t>
  </si>
  <si>
    <t>รวมส่วนของ</t>
  </si>
  <si>
    <t>ส่วนของ</t>
  </si>
  <si>
    <t>ทุนสำรอง</t>
  </si>
  <si>
    <t>อื่นของ</t>
  </si>
  <si>
    <t>ตามกฎหมาย</t>
  </si>
  <si>
    <t>เบ็ดเสร็จอื่น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</si>
  <si>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</si>
  <si>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</si>
  <si>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</si>
  <si>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</si>
  <si>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</si>
  <si>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ค่าเสื่อมราคา</t>
  </si>
  <si>
    <t>ค่าตัดจำหน่าย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</si>
  <si>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</si>
  <si>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</si>
  <si>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</si>
  <si>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</si>
  <si>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</si>
  <si>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</si>
  <si>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</si>
  <si>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</si>
  <si>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รายได้ตามสัญญาเช่าการเงิน</t>
  </si>
  <si>
    <t>ลูกหนี้ตามสัญญาเช่าการเงินกิจการที่เกี่ยวข้องกัน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</si>
  <si>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</si>
  <si>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</si>
  <si>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</si>
  <si>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</si>
  <si>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</si>
  <si>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</si>
  <si>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</si>
  <si>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</si>
  <si>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>ภายในหนึ่งปีกิจการที่เกี่ยวข้องกัน</t>
  </si>
  <si>
    <t>ลูกหนี้ตามสัญญาเช่าการเงินที่ถึงกำหนดชำระ</t>
  </si>
  <si>
    <t>เงินลงทุนในการร่วมค้า</t>
  </si>
  <si>
    <t>กำไร (ขาดทุน) จากอัตราแลกเปลี่ยนสุทธิ</t>
  </si>
  <si>
    <t>ส่วนที่เป็นของส่วนได้เสียที่ไม่มีอำนาจควบคุม</t>
  </si>
  <si>
    <t>ส่วนที่เป็นของบริษัทใหญ่</t>
  </si>
  <si>
    <t>การแบ่งปันกำไร (ขาดทุน)</t>
  </si>
  <si>
    <t>การแบ่งปันกำไร (ขาดทุน) เบ็ดเสร็จรวม</t>
  </si>
  <si>
    <t>31 มีนาคม</t>
  </si>
  <si>
    <t xml:space="preserve">(พันบาท) </t>
  </si>
  <si>
    <t>สำหรับงวดสามเดือนสิ้นสุดวันที่</t>
  </si>
  <si>
    <t>งบกำไรขาดทุนเบ็ดเสร็จ (ไม่ได้ตรวจสอบ)</t>
  </si>
  <si>
    <t>กำไรสำหรับงวด</t>
  </si>
  <si>
    <t>งบแสดงการเปลี่ยนแปลงส่วนของผู้ถือหุ้น (ไม่ได้ตรวจสอบ)</t>
  </si>
  <si>
    <t>(พันบาท)</t>
  </si>
  <si>
    <t>งบกระแสเงินสด (ไม่ได้ตรวจสอบ)</t>
  </si>
  <si>
    <t>กำไรขาดทุนเบ็ดเสร็จสำหรับงวด</t>
  </si>
  <si>
    <r>
      <t xml:space="preserve">กำไรต่อหุ้นขั้นพื้นฐาน </t>
    </r>
    <r>
      <rPr>
        <b/>
        <i/>
        <sz val="15"/>
        <rFont val="Angsana New"/>
        <family val="1"/>
      </rPr>
      <t>(บาท)</t>
    </r>
  </si>
  <si>
    <t>เงินลงทุนเผื่อขาย</t>
  </si>
  <si>
    <t>ประมาณการหนี้สินไม่หมุนเวียนสำหรับ</t>
  </si>
  <si>
    <t>ประมาณการหนี้สินไม่หมุนเวียนอื่น</t>
  </si>
  <si>
    <t>รายได้ดอกเบี้ย</t>
  </si>
  <si>
    <t>รวมรายการที่อาจถูกจัดประเภทใหม่ไว้ในกำไรหรือขาดทุนในภายหลัง</t>
  </si>
  <si>
    <t>รายการที่อาจถูกจัดประเภทใหม่ไว้ในกำไรหรือขาดทุนในภายหลัง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</si>
  <si>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</si>
  <si>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</si>
  <si>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</si>
  <si>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</si>
  <si>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</si>
  <si>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</si>
  <si>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เงินสดจ่ายเพื่อซื้อสินทรัพย์ไม่มีตัวตน</t>
  </si>
  <si>
    <t>เงินสดรับชำระคืนจากเงินให้กู้ยืมระยะสั้นแก่กิจการที่เกี่ยวข้องกัน</t>
  </si>
  <si>
    <t>กระแสเงินสดสุทธิได้มาจาก (ใช้ไปใน) กิจกรรมลงทุน</t>
  </si>
  <si>
    <t>ผลกระทบของอัตราแลกเปลี่ยนที่มีต่อเงินสดและรายการ</t>
  </si>
  <si>
    <t>ที่ถึงกำหนดชำระภายในหนึ่งปี</t>
  </si>
  <si>
    <t>ภาษีเงินได้จ่ายออก</t>
  </si>
  <si>
    <t>เงินสดรับจากเงินกู้ยืมระยะยาวจากสถาบันการเงิน</t>
  </si>
  <si>
    <t>กระแสเงินสดสุทธิได้มาจาก (ใช้ไปใน) กิจกรรมจัดหาเงิน</t>
  </si>
  <si>
    <t>องค์ประกอบอื่น</t>
  </si>
  <si>
    <t>ของส่วนของผู้ถือหุ้น</t>
  </si>
  <si>
    <t>ปรับรายการที่กระทบกำไรเป็นเงินสดรับ (จ่าย)</t>
  </si>
  <si>
    <t>เงินสดจ่ายเพื่อซื้อที่ดิน อาคารและอุปกรณ์</t>
  </si>
  <si>
    <t>ประมาณการหนี้สินไม่หมุนเวียนสำหรับผลประโยชน์พนักงาน</t>
  </si>
  <si>
    <t>เงินจ่ายล่วงหน้าค่าหุ้น</t>
  </si>
  <si>
    <t>2561</t>
  </si>
  <si>
    <t>สำหรับงวดสามเดือนสิ้นสุดวันที่ 31 มีนาคม 2561</t>
  </si>
  <si>
    <t>ยอดคงเหลือ ณ วันที่ 1 มกราคม 2561</t>
  </si>
  <si>
    <t>ยอดคงเหลือ ณ วันที่ 31 มีนาคม 2561</t>
  </si>
  <si>
    <t>(ไม่ได้ตรวจสอบ)</t>
  </si>
  <si>
    <t>กำไร (ขาดทุน) เบ็ดเสร็จรวมสำหรับงวด</t>
  </si>
  <si>
    <t>รายการที่จะไม่ถูกจัดประเภทใหม่ไว้ในกำไรหรือขาดทุนในภายหลัง</t>
  </si>
  <si>
    <t>ผลกำไรจากการวัดมูลค่าใหม่ของผลประโยชน์พนักงานที่กำหนดไว้</t>
  </si>
  <si>
    <t>รวมรายการที่จะไม่ถูกจัดประเภทใหม่ไว้ในกำไรหรือขาดทุนในภายหลัง</t>
  </si>
  <si>
    <t>ผลกำไร (ขาดทุน)</t>
  </si>
  <si>
    <t>(กำไร) ขาดทุนจากอัตราแลกเปลี่ยนที่ยังไม่เกิดขึ้นจริง</t>
  </si>
  <si>
    <t>ปรับปรุงมูลค่ายุติธรรมของลูกหนี้ตามสัญญาเช่าการเงิน</t>
  </si>
  <si>
    <t>เงินสดรับจากการออกหุ้นกู้</t>
  </si>
  <si>
    <t>กำไร (ขาดทุน) เบ็ดเสร็จอื่น</t>
  </si>
  <si>
    <t>รวมกำไร (ขาดทุน) เบ็ดเสร็จสำหรับงวด</t>
  </si>
  <si>
    <t>การแปลงค่า</t>
  </si>
  <si>
    <t>อำนาจควบคุม</t>
  </si>
  <si>
    <t>กำไรหรือขาดทุน</t>
  </si>
  <si>
    <t>ขาดทุนจากการปรับมูลค่าวัสดุสำรองคลังล้าสมัย</t>
  </si>
  <si>
    <t>เงินสดจ่ายเพื่อลงทุนในการร่วมค้า</t>
  </si>
  <si>
    <t>เงินสดจ่ายเพื่อลงทุนในกิจการอื่น</t>
  </si>
  <si>
    <t>เงินสดที่ผู้เช่าจ่ายเพื่อลดจำนวนหนี้สินซึ่งเกิดขึ้น</t>
  </si>
  <si>
    <t>ผลประโยชน์พนักงาน</t>
  </si>
  <si>
    <t>ทุนจดทะเบียน</t>
  </si>
  <si>
    <t>ทุนที่ออกและชำระแล้ว</t>
  </si>
  <si>
    <t>จัดสรรแล้ว</t>
  </si>
  <si>
    <t xml:space="preserve">         ทุนสำรองตามกฎหมาย</t>
  </si>
  <si>
    <t>กิจการที่เกี่ยวข้องกัน</t>
  </si>
  <si>
    <t>จากสัญญาเช่าการเงิน</t>
  </si>
  <si>
    <t>ก่อนผลกระทบของอัตราแลกเปลี่ยน</t>
  </si>
  <si>
    <t>เทียบเท่าเงินสด</t>
  </si>
  <si>
    <t>กลับรายการหนี้สงสัยจะสูญ</t>
  </si>
  <si>
    <t>ส่วนของเงินกู้ยืมระยะยาวจากสถาบันการเงิน</t>
  </si>
  <si>
    <t>ลูกหนี้หมุนเวียนอื่น</t>
  </si>
  <si>
    <t>เงินจ่ายล่วงหน้าและลูกหนี้หมุนเวียนอื่น</t>
  </si>
  <si>
    <t>ลูกหนี้ไม่หมุนเวียนอื่นกิจการที่เกี่ยวข้องกัน</t>
  </si>
  <si>
    <t>เจ้าหนี้หมุนเวียนอื่น</t>
  </si>
  <si>
    <t>รายได้เงินปันผล</t>
  </si>
  <si>
    <t>เงินจ่ายล่วงหน้าและลูกหนี้หมุนเวียนอื่นกิจการที่เกี่ยวข้องกัน</t>
  </si>
  <si>
    <t>3, 7</t>
  </si>
  <si>
    <t>เจ้าหนี้หมุนเวียนอื่นและเจ้าหนี้ไม่หมุนเวียนอื่น</t>
  </si>
  <si>
    <t>เงินสดที่จ่ายเพื่อซื้อคืนหุ้นกู้</t>
  </si>
  <si>
    <t>2562</t>
  </si>
  <si>
    <t>สินทรัพย์ตราสารอนุพันธ์</t>
  </si>
  <si>
    <t>หุ้นกู้ที่ถึงกำหนดชำระภายในหนึ่งปี</t>
  </si>
  <si>
    <t>หนี้สินตราสารอนุพันธ์</t>
  </si>
  <si>
    <t>สำหรับงวดสามเดือนสิ้นสุดวันที่ 31 มีนาคม 2562</t>
  </si>
  <si>
    <t>ยอดคงเหลือ ณ วันที่ 1 มกราคม 2562</t>
  </si>
  <si>
    <t>ยอดคงเหลือ ณ วันที่ 31 มีนาคม 2562</t>
  </si>
  <si>
    <r>
      <t xml:space="preserve">บริษัท ราช กรุ๊ป จำกัด (มหาชน) และบริษัทย่อย </t>
    </r>
    <r>
      <rPr>
        <b/>
        <i/>
        <sz val="16"/>
        <color theme="1"/>
        <rFont val="Angsana New"/>
        <family val="1"/>
      </rPr>
      <t>(เดิมชื่อ “บริษัท ผลิตไฟฟ้าราชบุรีโฮลดิ้ง จำกัด (มหาชน)”)</t>
    </r>
  </si>
  <si>
    <t>(ปรับปรุงใหม่)</t>
  </si>
  <si>
    <t>ผลต่างของอัตราแลกเปลี่ยนจากการแปลงค่าหน่วยงานต่างประเทศ</t>
  </si>
  <si>
    <t>การเปลี่ยนแปลงในมูลค่ายุติธรรมของการป้องกันความเสี่ยงกระแสเงินสด</t>
  </si>
  <si>
    <t>ส่วนที่มีประสิทธิผล</t>
  </si>
  <si>
    <t>ส่วนแบ่งกำไร (ขาดทุน) เบ็ดเสร็จอื่นจากเงินลงทุนในบริษัทร่วมและการร่วมค้า</t>
  </si>
  <si>
    <t>กำไร (ขาดทุน) เบ็ดเสร็จอื่นสำหรับงวด - สุทธิจากภาษีเงินได้</t>
  </si>
  <si>
    <t>ส่วนแบ่ง</t>
  </si>
  <si>
    <t>กำไร (ขาดทุน)</t>
  </si>
  <si>
    <t>ในบริษัทร่วมและ</t>
  </si>
  <si>
    <t>การร่วมค้า</t>
  </si>
  <si>
    <t>หน่วยงาน</t>
  </si>
  <si>
    <t>ต่างประเทศ</t>
  </si>
  <si>
    <t>สำรองการ</t>
  </si>
  <si>
    <t>ป้องกัน</t>
  </si>
  <si>
    <t>ความเสี่ยง</t>
  </si>
  <si>
    <t>กระแสเงินสด</t>
  </si>
  <si>
    <t>ส่วนได้เสียที่ไม่มี</t>
  </si>
  <si>
    <t>ยอดคงเหลือ ณ วันที่ 1 มกราคม 2561 ตามที่รายงานในงวดก่อน</t>
  </si>
  <si>
    <t>ผลกระทบจากการเปลี่ยนแปลงนโยบายการบัญชี</t>
  </si>
  <si>
    <t>ยอดคงเหลือ ณ วันที่ 1 มกราคม 2561 ปรับปรุงใหม่</t>
  </si>
  <si>
    <t xml:space="preserve">ยอดคงเหลือ ณ วันที่ 31 ธันวาคม 2561 ตามที่รายงานในงวดก่อน </t>
  </si>
  <si>
    <t>ผลกระทบจากการเปลี่ยนแปลงนโยบายการบัญชี (สุทธิจากภาษี)</t>
  </si>
  <si>
    <t>- มาตรฐานการรายงานทางการเงิน ฉบับที่ 15</t>
  </si>
  <si>
    <t>ทุนเรือนหุ้นที่ออก</t>
  </si>
  <si>
    <t>และชำระแล้ว</t>
  </si>
  <si>
    <t>ส่วนเกินมูลค่าหุ้น</t>
  </si>
  <si>
    <r>
      <t xml:space="preserve">บริษัท ราช กรุ๊ป จำกัด (มหาชน) และบริษัทย่อย </t>
    </r>
    <r>
      <rPr>
        <b/>
        <i/>
        <sz val="16"/>
        <rFont val="Angsana New"/>
        <family val="1"/>
      </rPr>
      <t>(เดิมชื่อ “บริษัท ผลิตไฟฟ้าราชบุรีโฮลดิ้ง จำกัด (มหาชน)”)</t>
    </r>
  </si>
  <si>
    <t>เงินสดจ่ายเพื่อชำระเงินกู้ยืมระยะยาวจากสถาบันการเงิน</t>
  </si>
  <si>
    <t>เงินสดและรายการเทียบเท่าเงินสดเพิ่มขึ้น (ลดลง) 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</si>
  <si>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</si>
  <si>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</si>
  <si>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4, 6</t>
  </si>
  <si>
    <t>ค่าใช้จ่ายภาษีเงินได้</t>
  </si>
  <si>
    <t>ผลขาดทุนจากการวัดมูลค่าเงินลงทุนเผื่อขาย</t>
  </si>
  <si>
    <t>ผลขาดทุน</t>
  </si>
  <si>
    <t>สินทรัพย์ไม่มีตัวตน</t>
  </si>
  <si>
    <t>4, 7, 8</t>
  </si>
  <si>
    <t>5, 17</t>
  </si>
  <si>
    <t>12, 13, 17</t>
  </si>
  <si>
    <t>3, 16</t>
  </si>
  <si>
    <t>เจ้าหนี้การค้า</t>
  </si>
  <si>
    <t>3, 4, 14</t>
  </si>
  <si>
    <t>3, 4, 15</t>
  </si>
  <si>
    <t>เงินสดรับสุทธิในเงินลงทุนชั่วคราว</t>
  </si>
  <si>
    <t>ขาดทุนจากการตัดจำหน่ายอุปกรณ์</t>
  </si>
  <si>
    <t>กำไรจากการปรับมูลค่ายุติธรรมของตราสารหนี้ถือไว้เพื่อค้า</t>
  </si>
  <si>
    <t>กลับรายการขาดทุนจากการปรับมูลค่าน้ำมันเชื้อเพลิง</t>
  </si>
  <si>
    <t>ส่วนแบ่งกำไรสุทธิจากเงินลงทุนในบริษัทร่วมและการร่วมค้า</t>
  </si>
  <si>
    <t>ส่วนแบ่งกำไรสุทธิจากเงินลงทุนในบริษัทร่วม</t>
  </si>
  <si>
    <t>และการร่วมค้า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</si>
</sst>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#,##0\ ;\(#,##0\)"/>
    <numFmt numFmtId="190" formatCode="#,##0;\(#,##0\)"/>
    <numFmt numFmtId="191" formatCode="#,###;\(#,###\)"/>
    <numFmt numFmtId="192" formatCode="0.0000"/>
    <numFmt numFmtId="193" formatCode="_(#,##0_);\(#,##0\);_(\-_)"/>
    <numFmt numFmtId="194" formatCode="0.0%"/>
    <numFmt numFmtId="195" formatCode="#,##0.00;[Red]\(#,##0.00\)"/>
    <numFmt numFmtId="196" formatCode="_(* #,##0.00000_);_(* \(#,##0.00000\);_(* &quot;-&quot;??_);_(@_)"/>
    <numFmt numFmtId="197" formatCode="\t&quot;฿&quot;#,##0_);[Red]\(\t&quot;฿&quot;#,##0\)"/>
    <numFmt numFmtId="198" formatCode="&quot;$&quot;#,##0.000000_);[Red]\(&quot;$&quot;#,##0.000000\)"/>
    <numFmt numFmtId="199" formatCode="&quot;$&quot;#,##0.00;\(&quot;$&quot;#,##0.00\)"/>
    <numFmt numFmtId="200" formatCode="&quot;$&quot;#,##0.00000_);[Red]\(&quot;$&quot;#,##0.00000\)"/>
    <numFmt numFmtId="201" formatCode="##\ &quot;years&quot;"/>
    <numFmt numFmtId="202" formatCode="&quot;?&quot;#,##0.0;[Red]\-&quot;?&quot;#,##0.0"/>
    <numFmt numFmtId="203" formatCode="_-[$€-2]* #,##0.00_-;\-[$€-2]* #,##0.00_-;_-[$€-2]* &quot;-&quot;??_-"/>
    <numFmt numFmtId="204" formatCode="#,##0_ ;\(#,##0\)_-;&quot;-&quot;"/>
    <numFmt numFmtId="205" formatCode="0.00\ \x;\(0.00\ \x\);0.00\ \x"/>
    <numFmt numFmtId="206" formatCode="&quot;$&quot;#,##0"/>
    <numFmt numFmtId="207" formatCode="_-* #,##0\ _P_t_s_-;\-* #,##0\ _P_t_s_-;_-* &quot;-&quot;\ _P_t_s_-;_-@_-"/>
    <numFmt numFmtId="208" formatCode="_-* #,##0\ &quot;Pts&quot;_-;\-* #,##0\ &quot;Pts&quot;_-;_-* &quot;-&quot;\ &quot;Pts&quot;_-;_-@_-"/>
    <numFmt numFmtId="209" formatCode="_-* #,##0.00\ &quot;Pts&quot;_-;\-* #,##0.00\ &quot;Pts&quot;_-;_-* &quot;-&quot;??\ &quot;Pts&quot;_-;_-@_-"/>
    <numFmt numFmtId="210" formatCode="#,###,_);\(#,###,\)"/>
    <numFmt numFmtId="211" formatCode="0.00%;\(0.00%\)"/>
    <numFmt numFmtId="212" formatCode="#,##0.0\x;\(#,##0.0\x\)"/>
    <numFmt numFmtId="213" formatCode="##\ &quot;months&quot;"/>
    <numFmt numFmtId="214" formatCode="0.00\ \ \x"/>
    <numFmt numFmtId="215" formatCode="dd\ mmm\ yyyy"/>
    <numFmt numFmtId="216" formatCode="_-&quot;$&quot;* #,##0_-;\-&quot;$&quot;* #,##0_-;_-&quot;$&quot;* &quot;-&quot;_-;_-@_-"/>
    <numFmt numFmtId="217" formatCode="_-&quot;$&quot;* #,##0.00_-;\-&quot;$&quot;* #,##0.00_-;_-&quot;$&quot;* &quot;-&quot;??_-;_-@_-"/>
    <numFmt numFmtId="218" formatCode="General_)"/>
  </numFmts>
  <fonts count="116">
    <font>
      <sz val="11"/>
      <color theme="1"/>
      <name val="Tahoma"/>
      <family val="2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5"/>
      <color indexed="9"/>
      <name val="Angsana New"/>
      <family val="1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i/>
      <sz val="15"/>
      <color indexed="9"/>
      <name val="Angsana New"/>
      <family val="1"/>
    </font>
    <font>
      <sz val="14"/>
      <name val="CordiaUPC"/>
      <family val="2"/>
      <charset val="222"/>
    </font>
    <font>
      <sz val="15"/>
      <name val="AngsanaUPC"/>
      <family val="1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sz val="11"/>
      <color theme="1"/>
      <name val="Angsana New"/>
      <family val="1"/>
    </font>
    <font>
      <b/>
      <sz val="11"/>
      <color theme="1"/>
      <name val="Angsana New"/>
      <family val="1"/>
    </font>
    <font>
      <b/>
      <sz val="16"/>
      <color theme="1"/>
      <name val="Angsana New"/>
      <family val="1"/>
    </font>
    <font>
      <b/>
      <sz val="15"/>
      <color theme="1"/>
      <name val="Angsana New"/>
      <family val="1"/>
    </font>
    <font>
      <sz val="14"/>
      <color rgb="FF3366FF"/>
      <name val="Cordia New"/>
      <family val="2"/>
    </font>
    <font>
      <i/>
      <sz val="15"/>
      <color theme="1"/>
      <name val="Angsana New"/>
      <family val="1"/>
    </font>
    <font>
      <b/>
      <i/>
      <sz val="16"/>
      <color theme="1"/>
      <name val="Angsana New"/>
      <family val="1"/>
    </font>
    <font>
      <b/>
      <i/>
      <sz val="16"/>
      <name val="Angsana New"/>
      <family val="1"/>
    </font>
    <font>
      <b/>
      <sz val="12"/>
      <name val="Angsana New"/>
      <family val="1"/>
    </font>
    <font>
      <b/>
      <i/>
      <sz val="12"/>
      <name val="Angsana New"/>
      <family val="1"/>
    </font>
    <font>
      <sz val="12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38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70">
    <xf numFmtId="0" fontId="0" fillId="0" borderId="0"/>
    <xf numFmtId="191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92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16" fillId="0" borderId="0" applyFont="0" applyFill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8" fillId="0" borderId="0" applyNumberFormat="0" applyFill="0" applyBorder="0" applyAlignment="0" applyProtection="0"/>
    <xf numFmtId="193" fontId="21" fillId="20" borderId="0" applyAlignment="0">
      <alignment horizontal="left"/>
      <protection locked="0"/>
    </xf>
    <xf numFmtId="194" fontId="21" fillId="20" borderId="0">
      <alignment horizontal="center"/>
      <protection locked="0"/>
    </xf>
    <xf numFmtId="0" fontId="22" fillId="21" borderId="0" applyNumberFormat="0" applyBorder="0" applyAlignment="0" applyProtection="0"/>
    <xf numFmtId="15" fontId="23" fillId="22" borderId="1">
      <alignment horizontal="center"/>
    </xf>
    <xf numFmtId="0" fontId="24" fillId="0" borderId="0" applyNumberFormat="0" applyFill="0" applyBorder="0" applyAlignment="0" applyProtection="0"/>
    <xf numFmtId="187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6" fontId="7" fillId="0" borderId="0" applyFont="0" applyFill="0" applyBorder="0" applyAlignment="0" applyProtection="0"/>
    <xf numFmtId="196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195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197" fontId="25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7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187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198" fontId="17" fillId="0" borderId="0"/>
    <xf numFmtId="0" fontId="27" fillId="21" borderId="4">
      <alignment wrapText="1"/>
    </xf>
    <xf numFmtId="193" fontId="28" fillId="25" borderId="5" applyProtection="0">
      <alignment horizontal="center"/>
    </xf>
    <xf numFmtId="190" fontId="29" fillId="0" borderId="0" applyFill="0" applyBorder="0">
      <protection locked="0"/>
    </xf>
    <xf numFmtId="199" fontId="17" fillId="0" borderId="0" applyFill="0" applyBorder="0"/>
    <xf numFmtId="199" fontId="29" fillId="0" borderId="0" applyFill="0" applyBorder="0">
      <protection locked="0"/>
    </xf>
    <xf numFmtId="38" fontId="30" fillId="0" borderId="6" applyBorder="0"/>
    <xf numFmtId="200" fontId="17" fillId="0" borderId="0"/>
    <xf numFmtId="188" fontId="17" fillId="0" borderId="0"/>
    <xf numFmtId="15" fontId="17" fillId="0" borderId="0"/>
    <xf numFmtId="15" fontId="29" fillId="0" borderId="0" applyFill="0" applyBorder="0">
      <protection locked="0"/>
    </xf>
    <xf numFmtId="201" fontId="17" fillId="0" borderId="0" applyFill="0" applyBorder="0"/>
    <xf numFmtId="1" fontId="17" fillId="0" borderId="0" applyFill="0" applyBorder="0">
      <alignment horizontal="right"/>
    </xf>
    <xf numFmtId="2" fontId="17" fillId="0" borderId="0" applyFill="0" applyBorder="0">
      <alignment horizontal="right"/>
    </xf>
    <xf numFmtId="2" fontId="29" fillId="0" borderId="0" applyFill="0" applyBorder="0">
      <protection locked="0"/>
    </xf>
    <xf numFmtId="192" fontId="17" fillId="0" borderId="0" applyFill="0" applyBorder="0">
      <alignment horizontal="right"/>
    </xf>
    <xf numFmtId="192" fontId="29" fillId="0" borderId="0" applyFill="0" applyBorder="0">
      <protection locked="0"/>
    </xf>
    <xf numFmtId="0" fontId="31" fillId="26" borderId="0"/>
    <xf numFmtId="202" fontId="17" fillId="0" borderId="0"/>
    <xf numFmtId="0" fontId="31" fillId="26" borderId="7"/>
    <xf numFmtId="0" fontId="31" fillId="26" borderId="7"/>
    <xf numFmtId="0" fontId="32" fillId="27" borderId="0"/>
    <xf numFmtId="203" fontId="17" fillId="0" borderId="0" applyFont="0" applyFill="0" applyBorder="0" applyAlignment="0" applyProtection="0"/>
    <xf numFmtId="0" fontId="17" fillId="28" borderId="0" applyNumberFormat="0" applyFont="0" applyAlignment="0"/>
    <xf numFmtId="193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3" fontId="17" fillId="32" borderId="0" applyNumberFormat="0" applyFont="0" applyAlignment="0">
      <alignment horizontal="left"/>
    </xf>
    <xf numFmtId="193" fontId="22" fillId="33" borderId="0" applyNumberFormat="0" applyAlignment="0">
      <alignment horizontal="left"/>
    </xf>
    <xf numFmtId="193" fontId="22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4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5" fontId="44" fillId="0" borderId="5" applyNumberFormat="0" applyAlignment="0" applyProtection="0"/>
    <xf numFmtId="10" fontId="35" fillId="35" borderId="14" applyNumberFormat="0" applyBorder="0" applyAlignment="0" applyProtection="0"/>
    <xf numFmtId="0" fontId="17" fillId="0" borderId="15" applyNumberFormat="0" applyFont="0" applyFill="0" applyAlignment="0" applyProtection="0"/>
    <xf numFmtId="206" fontId="45" fillId="36" borderId="5" applyNumberFormat="0" applyAlignment="0" applyProtection="0">
      <alignment horizontal="center"/>
    </xf>
    <xf numFmtId="0" fontId="17" fillId="0" borderId="10" applyNumberFormat="0" applyFont="0" applyFill="0" applyAlignment="0"/>
    <xf numFmtId="207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209" fontId="17" fillId="0" borderId="0" applyFont="0" applyFill="0" applyBorder="0" applyAlignment="0" applyProtection="0"/>
    <xf numFmtId="37" fontId="46" fillId="0" borderId="0"/>
    <xf numFmtId="210" fontId="17" fillId="0" borderId="0"/>
    <xf numFmtId="211" fontId="47" fillId="0" borderId="0"/>
    <xf numFmtId="0" fontId="47" fillId="0" borderId="0"/>
    <xf numFmtId="212" fontId="47" fillId="0" borderId="0">
      <alignment horizontal="right"/>
    </xf>
    <xf numFmtId="0" fontId="5" fillId="0" borderId="0"/>
    <xf numFmtId="0" fontId="5" fillId="0" borderId="0"/>
    <xf numFmtId="0" fontId="99" fillId="0" borderId="0"/>
    <xf numFmtId="0" fontId="5" fillId="0" borderId="0"/>
    <xf numFmtId="0" fontId="17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101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5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5" fillId="0" borderId="0"/>
    <xf numFmtId="0" fontId="5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5" fillId="0" borderId="0"/>
    <xf numFmtId="0" fontId="1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99" fillId="0" borderId="0"/>
    <xf numFmtId="0" fontId="103" fillId="0" borderId="0"/>
    <xf numFmtId="0" fontId="5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5" fillId="0" borderId="0"/>
    <xf numFmtId="0" fontId="48" fillId="0" borderId="0"/>
    <xf numFmtId="0" fontId="103" fillId="0" borderId="0"/>
    <xf numFmtId="0" fontId="99" fillId="0" borderId="0"/>
    <xf numFmtId="0" fontId="100" fillId="0" borderId="0"/>
    <xf numFmtId="0" fontId="48" fillId="0" borderId="0"/>
    <xf numFmtId="0" fontId="48" fillId="0" borderId="0"/>
    <xf numFmtId="0" fontId="1" fillId="0" borderId="0"/>
    <xf numFmtId="0" fontId="102" fillId="0" borderId="0"/>
    <xf numFmtId="0" fontId="1" fillId="0" borderId="0"/>
    <xf numFmtId="0" fontId="17" fillId="0" borderId="0"/>
    <xf numFmtId="0" fontId="49" fillId="0" borderId="0"/>
    <xf numFmtId="0" fontId="48" fillId="0" borderId="0"/>
    <xf numFmtId="0" fontId="5" fillId="0" borderId="0"/>
    <xf numFmtId="0" fontId="5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5" fillId="0" borderId="0"/>
    <xf numFmtId="0" fontId="5" fillId="0" borderId="0"/>
    <xf numFmtId="0" fontId="17" fillId="0" borderId="0"/>
    <xf numFmtId="0" fontId="102" fillId="0" borderId="0"/>
    <xf numFmtId="0" fontId="17" fillId="0" borderId="0"/>
    <xf numFmtId="0" fontId="29" fillId="0" borderId="0" applyFill="0" applyBorder="0">
      <protection locked="0"/>
    </xf>
    <xf numFmtId="0" fontId="11" fillId="0" borderId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38" fontId="38" fillId="0" borderId="0"/>
    <xf numFmtId="0" fontId="17" fillId="31" borderId="6"/>
    <xf numFmtId="40" fontId="50" fillId="28" borderId="0">
      <alignment horizontal="right"/>
    </xf>
    <xf numFmtId="0" fontId="51" fillId="30" borderId="0">
      <alignment horizontal="center"/>
    </xf>
    <xf numFmtId="0" fontId="22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7" fillId="0" borderId="0" applyFill="0" applyBorder="0">
      <protection locked="0"/>
    </xf>
    <xf numFmtId="10" fontId="17" fillId="0" borderId="0" applyFont="0" applyFill="0" applyBorder="0" applyAlignment="0" applyProtection="0"/>
    <xf numFmtId="213" fontId="17" fillId="0" borderId="0" applyFill="0" applyBorder="0">
      <protection locked="0"/>
    </xf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4" fontId="17" fillId="0" borderId="0"/>
    <xf numFmtId="0" fontId="58" fillId="0" borderId="0"/>
    <xf numFmtId="0" fontId="31" fillId="26" borderId="0"/>
    <xf numFmtId="0" fontId="59" fillId="0" borderId="0">
      <alignment vertical="center"/>
    </xf>
    <xf numFmtId="193" fontId="45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5" fontId="17" fillId="0" borderId="0" applyFont="0" applyFill="0" applyBorder="0" applyAlignment="0" applyProtection="0"/>
    <xf numFmtId="0" fontId="17" fillId="0" borderId="29" quotePrefix="1">
      <alignment horizontal="justify" vertical="justify" textRotation="127" wrapText="1" justifyLastLine="1"/>
      <protection hidden="1"/>
    </xf>
    <xf numFmtId="204" fontId="17" fillId="0" borderId="0"/>
    <xf numFmtId="0" fontId="49" fillId="0" borderId="0"/>
    <xf numFmtId="0" fontId="49" fillId="0" borderId="0"/>
    <xf numFmtId="193" fontId="17" fillId="0" borderId="30" applyAlignment="0">
      <alignment horizontal="center"/>
    </xf>
    <xf numFmtId="193" fontId="74" fillId="0" borderId="30" applyFill="0" applyAlignment="0" applyProtection="0"/>
    <xf numFmtId="0" fontId="75" fillId="0" borderId="0" applyFill="0" applyBorder="0" applyAlignment="0"/>
    <xf numFmtId="0" fontId="45" fillId="61" borderId="14">
      <alignment horizontal="center" vertical="center"/>
    </xf>
    <xf numFmtId="0" fontId="17" fillId="47" borderId="0" applyNumberFormat="0" applyFont="0" applyBorder="0" applyAlignment="0" applyProtection="0"/>
    <xf numFmtId="40" fontId="76" fillId="0" borderId="0"/>
    <xf numFmtId="190" fontId="74" fillId="0" borderId="10" applyFill="0"/>
    <xf numFmtId="190" fontId="74" fillId="0" borderId="30" applyFill="0"/>
    <xf numFmtId="190" fontId="17" fillId="0" borderId="10" applyFill="0"/>
    <xf numFmtId="190" fontId="17" fillId="0" borderId="30" applyFill="0"/>
    <xf numFmtId="0" fontId="17" fillId="0" borderId="32" applyNumberFormat="0" applyFont="0" applyFill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7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6" fontId="17" fillId="0" borderId="0" applyFont="0" applyFill="0" applyBorder="0" applyAlignment="0" applyProtection="0"/>
    <xf numFmtId="217" fontId="17" fillId="0" borderId="0" applyFont="0" applyFill="0" applyBorder="0" applyAlignment="0" applyProtection="0"/>
    <xf numFmtId="0" fontId="57" fillId="0" borderId="0" applyNumberFormat="0" applyFill="0" applyBorder="0"/>
    <xf numFmtId="41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5" fillId="0" borderId="0" applyFont="0" applyFill="0" applyBorder="0" applyAlignment="0" applyProtection="0"/>
    <xf numFmtId="42" fontId="5" fillId="0" borderId="0" applyFont="0" applyFill="0" applyBorder="0" applyAlignment="0" applyProtection="0"/>
    <xf numFmtId="44" fontId="5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17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18" fontId="97" fillId="0" borderId="0"/>
  </cellStyleXfs>
  <cellXfs count="151">
    <xf numFmtId="0" fontId="0" fillId="0" borderId="0" xfId="0"/>
    <xf numFmtId="0" fontId="1" fillId="0" borderId="0" xfId="266" applyFont="1" applyFill="1" applyAlignment="1"/>
    <xf numFmtId="0" fontId="2" fillId="0" borderId="0" xfId="266" applyFont="1" applyFill="1" applyAlignment="1"/>
    <xf numFmtId="0" fontId="2" fillId="0" borderId="0" xfId="266" applyFont="1" applyFill="1" applyAlignment="1">
      <alignment horizontal="center"/>
    </xf>
    <xf numFmtId="0" fontId="2" fillId="0" borderId="0" xfId="266" applyFont="1" applyFill="1" applyAlignment="1">
      <alignment horizontal="right"/>
    </xf>
    <xf numFmtId="0" fontId="3" fillId="0" borderId="0" xfId="266" applyFont="1" applyFill="1" applyAlignment="1">
      <alignment horizontal="center"/>
    </xf>
    <xf numFmtId="0" fontId="2" fillId="0" borderId="0" xfId="266" applyFont="1" applyFill="1" applyBorder="1" applyAlignment="1">
      <alignment horizontal="center"/>
    </xf>
    <xf numFmtId="0" fontId="4" fillId="0" borderId="0" xfId="266" applyFont="1" applyFill="1" applyBorder="1" applyAlignment="1">
      <alignment horizontal="center"/>
    </xf>
    <xf numFmtId="49" fontId="1" fillId="0" borderId="0" xfId="266" applyNumberFormat="1" applyFont="1" applyFill="1" applyBorder="1" applyAlignment="1">
      <alignment horizontal="center"/>
    </xf>
    <xf numFmtId="0" fontId="1" fillId="0" borderId="0" xfId="266" applyFont="1" applyFill="1" applyBorder="1" applyAlignment="1">
      <alignment horizontal="center"/>
    </xf>
    <xf numFmtId="0" fontId="4" fillId="0" borderId="0" xfId="266" applyFont="1" applyFill="1" applyAlignment="1">
      <alignment horizontal="center"/>
    </xf>
    <xf numFmtId="0" fontId="3" fillId="0" borderId="0" xfId="266" applyFont="1" applyFill="1" applyAlignment="1"/>
    <xf numFmtId="188" fontId="1" fillId="0" borderId="0" xfId="266" applyNumberFormat="1" applyFont="1" applyFill="1" applyAlignment="1"/>
    <xf numFmtId="0" fontId="1" fillId="0" borderId="0" xfId="266" applyFont="1" applyFill="1" applyAlignment="1">
      <alignment horizontal="left"/>
    </xf>
    <xf numFmtId="188" fontId="1" fillId="0" borderId="0" xfId="109" applyNumberFormat="1" applyFont="1" applyFill="1" applyAlignment="1"/>
    <xf numFmtId="187" fontId="1" fillId="0" borderId="0" xfId="32" applyFont="1" applyFill="1" applyAlignment="1"/>
    <xf numFmtId="0" fontId="9" fillId="0" borderId="0" xfId="266" applyFont="1" applyFill="1" applyAlignment="1"/>
    <xf numFmtId="0" fontId="2" fillId="0" borderId="0" xfId="266" applyFont="1" applyFill="1" applyAlignment="1">
      <alignment horizontal="left"/>
    </xf>
    <xf numFmtId="0" fontId="1" fillId="0" borderId="0" xfId="266" applyFont="1" applyFill="1" applyAlignment="1">
      <alignment horizontal="center"/>
    </xf>
    <xf numFmtId="189" fontId="1" fillId="0" borderId="0" xfId="266" applyNumberFormat="1" applyFont="1" applyFill="1" applyAlignment="1">
      <alignment horizontal="center"/>
    </xf>
    <xf numFmtId="0" fontId="1" fillId="0" borderId="0" xfId="287" applyFont="1" applyFill="1" applyAlignment="1"/>
    <xf numFmtId="0" fontId="2" fillId="0" borderId="0" xfId="287" applyFont="1" applyFill="1" applyAlignment="1"/>
    <xf numFmtId="0" fontId="3" fillId="0" borderId="0" xfId="287" applyFont="1" applyFill="1" applyAlignment="1">
      <alignment horizontal="centerContinuous"/>
    </xf>
    <xf numFmtId="0" fontId="2" fillId="0" borderId="0" xfId="287" applyFont="1" applyFill="1" applyAlignment="1">
      <alignment horizontal="centerContinuous"/>
    </xf>
    <xf numFmtId="0" fontId="2" fillId="0" borderId="0" xfId="287" applyFont="1" applyFill="1" applyBorder="1" applyAlignment="1">
      <alignment horizontal="right"/>
    </xf>
    <xf numFmtId="0" fontId="3" fillId="0" borderId="0" xfId="287" applyFont="1" applyFill="1" applyAlignment="1">
      <alignment horizontal="center"/>
    </xf>
    <xf numFmtId="188" fontId="2" fillId="0" borderId="0" xfId="109" applyNumberFormat="1" applyFont="1" applyFill="1" applyBorder="1" applyAlignment="1"/>
    <xf numFmtId="0" fontId="2" fillId="0" borderId="0" xfId="194" applyFont="1" applyFill="1" applyAlignment="1">
      <alignment horizontal="left"/>
    </xf>
    <xf numFmtId="0" fontId="4" fillId="0" borderId="0" xfId="194" applyFont="1" applyFill="1" applyAlignment="1">
      <alignment horizontal="center"/>
    </xf>
    <xf numFmtId="0" fontId="1" fillId="0" borderId="0" xfId="194" applyFont="1" applyFill="1" applyAlignment="1">
      <alignment horizontal="left"/>
    </xf>
    <xf numFmtId="187" fontId="2" fillId="0" borderId="34" xfId="287" applyNumberFormat="1" applyFont="1" applyFill="1" applyBorder="1" applyAlignment="1"/>
    <xf numFmtId="0" fontId="1" fillId="0" borderId="0" xfId="287" applyFont="1" applyFill="1" applyAlignment="1">
      <alignment horizontal="center"/>
    </xf>
    <xf numFmtId="0" fontId="2" fillId="0" borderId="0" xfId="287" applyFont="1" applyFill="1" applyAlignment="1">
      <alignment horizontal="left"/>
    </xf>
    <xf numFmtId="0" fontId="2" fillId="0" borderId="0" xfId="287" applyFont="1" applyFill="1" applyBorder="1" applyAlignment="1">
      <alignment horizontal="center"/>
    </xf>
    <xf numFmtId="0" fontId="1" fillId="0" borderId="0" xfId="287" applyFont="1" applyFill="1" applyBorder="1" applyAlignment="1">
      <alignment horizontal="center"/>
    </xf>
    <xf numFmtId="0" fontId="14" fillId="0" borderId="0" xfId="287" applyFont="1" applyFill="1" applyBorder="1" applyAlignment="1">
      <alignment horizontal="center"/>
    </xf>
    <xf numFmtId="0" fontId="2" fillId="0" borderId="0" xfId="287" applyFont="1" applyFill="1" applyAlignment="1">
      <alignment horizontal="center"/>
    </xf>
    <xf numFmtId="0" fontId="1" fillId="0" borderId="0" xfId="287" applyFont="1" applyFill="1" applyAlignment="1">
      <alignment horizontal="right"/>
    </xf>
    <xf numFmtId="188" fontId="2" fillId="0" borderId="0" xfId="287" applyNumberFormat="1" applyFont="1" applyFill="1" applyBorder="1" applyAlignment="1"/>
    <xf numFmtId="0" fontId="3" fillId="0" borderId="0" xfId="287" applyFont="1" applyFill="1" applyAlignment="1"/>
    <xf numFmtId="188" fontId="1" fillId="0" borderId="0" xfId="287" applyNumberFormat="1" applyFont="1" applyFill="1" applyBorder="1" applyAlignment="1"/>
    <xf numFmtId="0" fontId="14" fillId="0" borderId="0" xfId="287" applyFont="1" applyFill="1" applyAlignment="1"/>
    <xf numFmtId="188" fontId="2" fillId="0" borderId="10" xfId="287" applyNumberFormat="1" applyFont="1" applyFill="1" applyBorder="1" applyAlignment="1"/>
    <xf numFmtId="188" fontId="1" fillId="0" borderId="0" xfId="287" applyNumberFormat="1" applyFont="1" applyFill="1" applyAlignment="1"/>
    <xf numFmtId="188" fontId="2" fillId="0" borderId="34" xfId="287" applyNumberFormat="1" applyFont="1" applyFill="1" applyBorder="1" applyAlignment="1"/>
    <xf numFmtId="0" fontId="1" fillId="0" borderId="0" xfId="287" applyFont="1" applyFill="1" applyBorder="1" applyAlignment="1"/>
    <xf numFmtId="188" fontId="2" fillId="0" borderId="0" xfId="287" applyNumberFormat="1" applyFont="1" applyFill="1" applyAlignment="1"/>
    <xf numFmtId="0" fontId="2" fillId="0" borderId="0" xfId="287" applyFont="1" applyFill="1" applyBorder="1" applyAlignment="1"/>
    <xf numFmtId="0" fontId="4" fillId="0" borderId="0" xfId="266" applyFont="1" applyFill="1" applyAlignment="1"/>
    <xf numFmtId="190" fontId="1" fillId="0" borderId="0" xfId="266" applyNumberFormat="1" applyFont="1" applyFill="1" applyBorder="1" applyAlignment="1">
      <alignment horizontal="left"/>
    </xf>
    <xf numFmtId="187" fontId="2" fillId="0" borderId="0" xfId="32" applyFont="1" applyFill="1" applyAlignment="1"/>
    <xf numFmtId="188" fontId="1" fillId="0" borderId="0" xfId="32" applyNumberFormat="1" applyFont="1" applyFill="1" applyAlignment="1"/>
    <xf numFmtId="188" fontId="2" fillId="0" borderId="0" xfId="32" applyNumberFormat="1" applyFont="1" applyFill="1" applyAlignment="1"/>
    <xf numFmtId="188" fontId="1" fillId="0" borderId="0" xfId="32" applyNumberFormat="1" applyFont="1" applyFill="1" applyAlignment="1">
      <alignment horizontal="left"/>
    </xf>
    <xf numFmtId="188" fontId="1" fillId="0" borderId="0" xfId="32" applyNumberFormat="1" applyFont="1" applyFill="1" applyBorder="1" applyAlignment="1"/>
    <xf numFmtId="0" fontId="104" fillId="0" borderId="0" xfId="184" applyFont="1" applyFill="1" applyAlignment="1"/>
    <xf numFmtId="0" fontId="104" fillId="0" borderId="0" xfId="0" applyFont="1" applyFill="1" applyAlignment="1"/>
    <xf numFmtId="188" fontId="1" fillId="0" borderId="0" xfId="287" applyNumberFormat="1" applyFont="1" applyFill="1" applyAlignment="1">
      <alignment horizontal="center"/>
    </xf>
    <xf numFmtId="0" fontId="15" fillId="0" borderId="0" xfId="287" applyFont="1" applyFill="1" applyAlignment="1"/>
    <xf numFmtId="0" fontId="104" fillId="0" borderId="0" xfId="263" applyFont="1" applyFill="1" applyAlignment="1">
      <alignment horizontal="center"/>
    </xf>
    <xf numFmtId="0" fontId="104" fillId="0" borderId="0" xfId="263" applyFont="1" applyFill="1" applyBorder="1" applyAlignment="1">
      <alignment horizontal="center"/>
    </xf>
    <xf numFmtId="15" fontId="1" fillId="0" borderId="0" xfId="206" applyNumberFormat="1" applyFont="1" applyFill="1" applyBorder="1" applyAlignment="1">
      <alignment horizontal="center"/>
    </xf>
    <xf numFmtId="43" fontId="1" fillId="0" borderId="0" xfId="44" applyFont="1" applyFill="1" applyBorder="1" applyAlignment="1">
      <alignment horizontal="center"/>
    </xf>
    <xf numFmtId="0" fontId="104" fillId="0" borderId="0" xfId="263" applyFont="1" applyFill="1" applyAlignment="1"/>
    <xf numFmtId="188" fontId="2" fillId="0" borderId="0" xfId="287" applyNumberFormat="1" applyFont="1" applyFill="1" applyAlignment="1">
      <alignment horizontal="center"/>
    </xf>
    <xf numFmtId="43" fontId="1" fillId="0" borderId="0" xfId="287" applyNumberFormat="1" applyFont="1" applyFill="1" applyAlignment="1"/>
    <xf numFmtId="188" fontId="1" fillId="0" borderId="0" xfId="32" applyNumberFormat="1" applyFont="1" applyFill="1" applyAlignment="1">
      <alignment horizontal="center"/>
    </xf>
    <xf numFmtId="188" fontId="1" fillId="0" borderId="35" xfId="287" applyNumberFormat="1" applyFont="1" applyFill="1" applyBorder="1" applyAlignment="1"/>
    <xf numFmtId="188" fontId="1" fillId="0" borderId="0" xfId="32" applyNumberFormat="1" applyFont="1" applyFill="1" applyBorder="1" applyAlignment="1">
      <alignment horizontal="center"/>
    </xf>
    <xf numFmtId="188" fontId="1" fillId="0" borderId="35" xfId="32" applyNumberFormat="1" applyFont="1" applyFill="1" applyBorder="1" applyAlignment="1"/>
    <xf numFmtId="188" fontId="2" fillId="0" borderId="0" xfId="32" applyNumberFormat="1" applyFont="1" applyFill="1" applyAlignment="1">
      <alignment horizontal="center"/>
    </xf>
    <xf numFmtId="188" fontId="2" fillId="0" borderId="10" xfId="32" applyNumberFormat="1" applyFont="1" applyFill="1" applyBorder="1" applyAlignment="1"/>
    <xf numFmtId="188" fontId="2" fillId="0" borderId="0" xfId="32" applyNumberFormat="1" applyFont="1" applyFill="1" applyBorder="1" applyAlignment="1"/>
    <xf numFmtId="188" fontId="2" fillId="0" borderId="36" xfId="32" applyNumberFormat="1" applyFont="1" applyFill="1" applyBorder="1" applyAlignment="1"/>
    <xf numFmtId="0" fontId="12" fillId="0" borderId="0" xfId="194" applyFont="1" applyFill="1" applyAlignment="1"/>
    <xf numFmtId="188" fontId="1" fillId="0" borderId="0" xfId="109" applyNumberFormat="1" applyFont="1" applyFill="1" applyAlignment="1">
      <alignment horizontal="center"/>
    </xf>
    <xf numFmtId="188" fontId="104" fillId="0" borderId="0" xfId="0" applyNumberFormat="1" applyFont="1" applyFill="1" applyAlignment="1"/>
    <xf numFmtId="188" fontId="1" fillId="0" borderId="30" xfId="109" applyNumberFormat="1" applyFont="1" applyFill="1" applyBorder="1" applyAlignment="1"/>
    <xf numFmtId="188" fontId="2" fillId="0" borderId="10" xfId="109" applyNumberFormat="1" applyFont="1" applyFill="1" applyBorder="1" applyAlignment="1"/>
    <xf numFmtId="188" fontId="2" fillId="0" borderId="0" xfId="109" applyNumberFormat="1" applyFont="1" applyFill="1" applyAlignment="1"/>
    <xf numFmtId="0" fontId="13" fillId="0" borderId="0" xfId="287" applyFont="1" applyFill="1" applyAlignment="1"/>
    <xf numFmtId="0" fontId="98" fillId="0" borderId="0" xfId="287" applyFont="1" applyFill="1" applyAlignment="1">
      <alignment horizontal="center"/>
    </xf>
    <xf numFmtId="188" fontId="13" fillId="0" borderId="0" xfId="109" applyNumberFormat="1" applyFont="1" applyFill="1" applyAlignment="1"/>
    <xf numFmtId="0" fontId="13" fillId="0" borderId="0" xfId="287" applyFont="1" applyFill="1" applyAlignment="1">
      <alignment horizontal="center"/>
    </xf>
    <xf numFmtId="0" fontId="105" fillId="0" borderId="0" xfId="0" applyFont="1" applyFill="1" applyAlignment="1"/>
    <xf numFmtId="188" fontId="105" fillId="0" borderId="0" xfId="32" applyNumberFormat="1" applyFont="1" applyFill="1" applyAlignment="1"/>
    <xf numFmtId="188" fontId="6" fillId="0" borderId="0" xfId="32" applyNumberFormat="1" applyFont="1" applyFill="1" applyAlignment="1"/>
    <xf numFmtId="188" fontId="106" fillId="0" borderId="0" xfId="32" applyNumberFormat="1" applyFont="1" applyFill="1" applyAlignment="1"/>
    <xf numFmtId="188" fontId="2" fillId="0" borderId="34" xfId="32" applyNumberFormat="1" applyFont="1" applyFill="1" applyBorder="1" applyAlignment="1"/>
    <xf numFmtId="188" fontId="105" fillId="0" borderId="0" xfId="32" applyNumberFormat="1" applyFont="1" applyFill="1" applyBorder="1" applyAlignment="1"/>
    <xf numFmtId="188" fontId="1" fillId="0" borderId="0" xfId="120" applyNumberFormat="1" applyFont="1" applyFill="1" applyAlignment="1"/>
    <xf numFmtId="188" fontId="2" fillId="0" borderId="0" xfId="287" applyNumberFormat="1" applyFont="1" applyFill="1" applyAlignment="1">
      <alignment horizontal="centerContinuous"/>
    </xf>
    <xf numFmtId="0" fontId="9" fillId="0" borderId="0" xfId="287" applyFont="1" applyFill="1" applyAlignment="1"/>
    <xf numFmtId="187" fontId="1" fillId="0" borderId="0" xfId="287" applyNumberFormat="1" applyFont="1" applyFill="1" applyAlignment="1"/>
    <xf numFmtId="0" fontId="104" fillId="0" borderId="0" xfId="0" applyFont="1" applyFill="1" applyAlignment="1">
      <alignment horizontal="center"/>
    </xf>
    <xf numFmtId="187" fontId="1" fillId="0" borderId="0" xfId="32" applyFont="1" applyFill="1" applyBorder="1" applyAlignment="1"/>
    <xf numFmtId="187" fontId="1" fillId="0" borderId="0" xfId="266" applyNumberFormat="1" applyFont="1" applyFill="1" applyAlignment="1"/>
    <xf numFmtId="0" fontId="3" fillId="0" borderId="0" xfId="266" applyFont="1" applyFill="1" applyAlignment="1">
      <alignment horizontal="left"/>
    </xf>
    <xf numFmtId="188" fontId="1" fillId="0" borderId="0" xfId="109" applyNumberFormat="1" applyFont="1" applyFill="1" applyBorder="1" applyAlignment="1"/>
    <xf numFmtId="188" fontId="104" fillId="0" borderId="0" xfId="0" applyNumberFormat="1" applyFont="1" applyFill="1" applyBorder="1" applyAlignment="1"/>
    <xf numFmtId="188" fontId="1" fillId="0" borderId="35" xfId="109" applyNumberFormat="1" applyFont="1" applyFill="1" applyBorder="1" applyAlignment="1"/>
    <xf numFmtId="188" fontId="2" fillId="0" borderId="10" xfId="109" applyNumberFormat="1" applyFont="1" applyFill="1" applyBorder="1" applyAlignment="1">
      <alignment horizontal="right"/>
    </xf>
    <xf numFmtId="188" fontId="2" fillId="0" borderId="0" xfId="287" applyNumberFormat="1" applyFont="1" applyFill="1" applyBorder="1" applyAlignment="1">
      <alignment horizontal="right"/>
    </xf>
    <xf numFmtId="188" fontId="2" fillId="0" borderId="0" xfId="32" applyNumberFormat="1" applyFont="1" applyFill="1" applyAlignment="1">
      <alignment horizontal="centerContinuous"/>
    </xf>
    <xf numFmtId="188" fontId="2" fillId="0" borderId="36" xfId="109" applyNumberFormat="1" applyFont="1" applyFill="1" applyBorder="1" applyAlignment="1"/>
    <xf numFmtId="3" fontId="4" fillId="0" borderId="0" xfId="287" applyNumberFormat="1" applyFont="1" applyFill="1" applyAlignment="1">
      <alignment horizontal="center"/>
    </xf>
    <xf numFmtId="187" fontId="15" fillId="0" borderId="0" xfId="32" applyFont="1" applyFill="1" applyAlignment="1"/>
    <xf numFmtId="187" fontId="13" fillId="0" borderId="0" xfId="32" applyFont="1" applyFill="1" applyAlignment="1"/>
    <xf numFmtId="188" fontId="2" fillId="0" borderId="35" xfId="32" applyNumberFormat="1" applyFont="1" applyFill="1" applyBorder="1" applyAlignment="1"/>
    <xf numFmtId="0" fontId="3" fillId="0" borderId="0" xfId="0" applyFont="1" applyFill="1" applyAlignment="1">
      <alignment horizontal="left"/>
    </xf>
    <xf numFmtId="188" fontId="1" fillId="0" borderId="34" xfId="32" applyNumberFormat="1" applyFont="1" applyFill="1" applyBorder="1" applyAlignment="1"/>
    <xf numFmtId="3" fontId="109" fillId="0" borderId="0" xfId="0" applyNumberFormat="1" applyFont="1" applyFill="1" applyAlignment="1"/>
    <xf numFmtId="0" fontId="2" fillId="0" borderId="0" xfId="287" applyFont="1" applyFill="1" applyAlignment="1">
      <alignment vertical="center"/>
    </xf>
    <xf numFmtId="0" fontId="108" fillId="0" borderId="0" xfId="263" applyFont="1" applyFill="1" applyAlignment="1">
      <alignment horizontal="center"/>
    </xf>
    <xf numFmtId="0" fontId="104" fillId="0" borderId="35" xfId="263" applyFont="1" applyFill="1" applyBorder="1" applyAlignment="1">
      <alignment horizontal="center"/>
    </xf>
    <xf numFmtId="0" fontId="107" fillId="0" borderId="0" xfId="263" applyFont="1" applyFill="1" applyAlignment="1"/>
    <xf numFmtId="0" fontId="107" fillId="0" borderId="0" xfId="0" applyFont="1" applyFill="1" applyAlignment="1"/>
    <xf numFmtId="0" fontId="107" fillId="0" borderId="0" xfId="0" applyFont="1" applyFill="1" applyAlignment="1"/>
    <xf numFmtId="0" fontId="108" fillId="0" borderId="0" xfId="263" applyFont="1" applyFill="1" applyAlignment="1">
      <alignment horizontal="center"/>
    </xf>
    <xf numFmtId="0" fontId="104" fillId="0" borderId="35" xfId="263" applyFont="1" applyFill="1" applyBorder="1" applyAlignment="1">
      <alignment horizontal="center"/>
    </xf>
    <xf numFmtId="0" fontId="2" fillId="0" borderId="0" xfId="287" quotePrefix="1" applyFont="1" applyFill="1" applyAlignment="1"/>
    <xf numFmtId="0" fontId="107" fillId="0" borderId="0" xfId="0" applyFont="1" applyFill="1" applyAlignment="1"/>
    <xf numFmtId="0" fontId="4" fillId="0" borderId="0" xfId="287" applyFont="1" applyFill="1" applyAlignment="1">
      <alignment horizontal="center"/>
    </xf>
    <xf numFmtId="0" fontId="1" fillId="0" borderId="0" xfId="287" quotePrefix="1" applyFont="1" applyFill="1" applyAlignment="1"/>
    <xf numFmtId="187" fontId="1" fillId="0" borderId="0" xfId="32" applyFont="1" applyFill="1" applyAlignment="1">
      <alignment horizontal="left"/>
    </xf>
    <xf numFmtId="188" fontId="1" fillId="0" borderId="0" xfId="287" applyNumberFormat="1" applyFont="1" applyFill="1" applyBorder="1" applyAlignment="1">
      <alignment horizontal="center"/>
    </xf>
    <xf numFmtId="0" fontId="107" fillId="0" borderId="0" xfId="0" applyFont="1" applyFill="1" applyAlignment="1"/>
    <xf numFmtId="0" fontId="4" fillId="0" borderId="0" xfId="287" applyFont="1" applyFill="1" applyAlignment="1">
      <alignment horizontal="center"/>
    </xf>
    <xf numFmtId="0" fontId="10" fillId="0" borderId="0" xfId="266" applyFont="1" applyFill="1" applyAlignment="1">
      <alignment horizontal="center"/>
    </xf>
    <xf numFmtId="188" fontId="2" fillId="0" borderId="0" xfId="109" applyNumberFormat="1" applyFont="1" applyFill="1" applyBorder="1" applyAlignment="1">
      <alignment horizontal="right"/>
    </xf>
    <xf numFmtId="0" fontId="107" fillId="0" borderId="0" xfId="0" applyFont="1" applyFill="1" applyAlignment="1"/>
    <xf numFmtId="0" fontId="4" fillId="0" borderId="0" xfId="287" applyFont="1" applyFill="1" applyAlignment="1">
      <alignment horizontal="center"/>
    </xf>
    <xf numFmtId="0" fontId="113" fillId="0" borderId="0" xfId="287" applyFont="1" applyFill="1" applyAlignment="1"/>
    <xf numFmtId="0" fontId="114" fillId="0" borderId="0" xfId="287" applyFont="1" applyFill="1" applyAlignment="1">
      <alignment horizontal="centerContinuous"/>
    </xf>
    <xf numFmtId="0" fontId="113" fillId="0" borderId="0" xfId="287" applyFont="1" applyFill="1" applyAlignment="1">
      <alignment horizontal="centerContinuous"/>
    </xf>
    <xf numFmtId="0" fontId="113" fillId="0" borderId="0" xfId="287" applyFont="1" applyFill="1" applyBorder="1" applyAlignment="1">
      <alignment horizontal="right"/>
    </xf>
    <xf numFmtId="0" fontId="115" fillId="0" borderId="0" xfId="287" applyFont="1" applyFill="1" applyAlignment="1"/>
    <xf numFmtId="187" fontId="115" fillId="0" borderId="0" xfId="32" applyFont="1" applyFill="1" applyAlignment="1"/>
    <xf numFmtId="0" fontId="107" fillId="0" borderId="0" xfId="0" applyFont="1" applyFill="1" applyAlignment="1"/>
    <xf numFmtId="0" fontId="108" fillId="0" borderId="0" xfId="0" applyFont="1" applyFill="1" applyAlignment="1">
      <alignment horizontal="center"/>
    </xf>
    <xf numFmtId="0" fontId="110" fillId="0" borderId="0" xfId="0" applyFont="1" applyFill="1" applyAlignment="1">
      <alignment horizontal="center"/>
    </xf>
    <xf numFmtId="49" fontId="1" fillId="0" borderId="0" xfId="32" applyNumberFormat="1" applyFont="1" applyFill="1" applyBorder="1" applyAlignment="1">
      <alignment horizontal="center" wrapText="1"/>
    </xf>
    <xf numFmtId="0" fontId="4" fillId="0" borderId="0" xfId="287" applyFont="1" applyFill="1" applyAlignment="1">
      <alignment horizontal="center"/>
    </xf>
    <xf numFmtId="0" fontId="107" fillId="0" borderId="0" xfId="0" applyFont="1" applyFill="1" applyAlignment="1"/>
    <xf numFmtId="0" fontId="108" fillId="0" borderId="0" xfId="0" applyFont="1" applyFill="1" applyAlignment="1">
      <alignment horizontal="center"/>
    </xf>
    <xf numFmtId="0" fontId="110" fillId="0" borderId="0" xfId="0" applyFont="1" applyFill="1" applyAlignment="1">
      <alignment horizontal="center"/>
    </xf>
    <xf numFmtId="49" fontId="1" fillId="0" borderId="0" xfId="32" applyNumberFormat="1" applyFont="1" applyFill="1" applyBorder="1" applyAlignment="1">
      <alignment horizontal="center" wrapText="1"/>
    </xf>
    <xf numFmtId="0" fontId="108" fillId="0" borderId="0" xfId="263" applyFont="1" applyFill="1" applyAlignment="1">
      <alignment horizontal="center"/>
    </xf>
    <xf numFmtId="0" fontId="104" fillId="0" borderId="35" xfId="263" applyFont="1" applyFill="1" applyBorder="1" applyAlignment="1">
      <alignment horizontal="center"/>
    </xf>
    <xf numFmtId="0" fontId="4" fillId="0" borderId="0" xfId="287" applyFont="1" applyFill="1" applyAlignment="1">
      <alignment horizontal="center"/>
    </xf>
    <xf numFmtId="0" fontId="110" fillId="0" borderId="0" xfId="263" applyFont="1" applyFill="1" applyAlignment="1">
      <alignment horizontal="center"/>
    </xf>
  </cellXfs>
  <cellStyles count="470">
    <cellStyle name="#" xfId="1"/>
    <cellStyle name="#_AAAMxMain" xfId="2"/>
    <cellStyle name="#_AAAMxSummary" xfId="3"/>
    <cellStyle name="_SSR 08-09 Mining and Process" xfId="4"/>
    <cellStyle name="_SSR 08-09 Transport Industry 20080402" xfId="5"/>
    <cellStyle name="_SSR 08-09 Water Industry 200803402v3" xfId="6"/>
    <cellStyle name="0,000" xfId="7"/>
    <cellStyle name="20% - ส่วนที่ถูกเน้น1" xfId="8"/>
    <cellStyle name="20% - ส่วนที่ถูกเน้น2" xfId="9"/>
    <cellStyle name="20% - ส่วนที่ถูกเน้น3" xfId="10"/>
    <cellStyle name="20% - ส่วนที่ถูกเน้น4" xfId="11"/>
    <cellStyle name="20% - ส่วนที่ถูกเน้น5" xfId="12"/>
    <cellStyle name="20% - ส่วนที่ถูกเน้น6" xfId="13"/>
    <cellStyle name="40% - ส่วนที่ถูกเน้น1" xfId="14"/>
    <cellStyle name="40% - ส่วนที่ถูกเน้น2" xfId="15"/>
    <cellStyle name="40% - ส่วนที่ถูกเน้น3" xfId="16"/>
    <cellStyle name="40% - ส่วนที่ถูกเน้น4" xfId="17"/>
    <cellStyle name="40% - ส่วนที่ถูกเน้น5" xfId="18"/>
    <cellStyle name="40% - ส่วนที่ถูกเน้น6" xfId="19"/>
    <cellStyle name="60% - ส่วนที่ถูกเน้น1" xfId="20"/>
    <cellStyle name="60% - ส่วนที่ถูกเน้น2" xfId="21"/>
    <cellStyle name="60% - ส่วนที่ถูกเน้น3" xfId="22"/>
    <cellStyle name="60% - ส่วนที่ถูกเน้น4" xfId="23"/>
    <cellStyle name="60% - ส่วนที่ถูกเน้น5" xfId="24"/>
    <cellStyle name="60% - ส่วนที่ถูกเน้น6" xfId="25"/>
    <cellStyle name="_x0002_-_x0002_Ä_x0001_‡_x0003_0_x0002_P_x0003_ _x0002_X_x0003_·_x0002_®_x0003_@_x0002_p_x0003_ª_x0002_¨_x0010_!_x0002__x0003_&quot;_x0001_ÄÇ_x0002__x000e__x0003_ _x0002_é_x0002_Ä_x0001_‡_x0003_Ë_x0002_H_x0003_ _x0002_X" xfId="26"/>
    <cellStyle name="Assumption" xfId="27"/>
    <cellStyle name="AssumptionPercent" xfId="28"/>
    <cellStyle name="Banner" xfId="29"/>
    <cellStyle name="Banner+Inconsistent" xfId="30"/>
    <cellStyle name="Body" xfId="31"/>
    <cellStyle name="Comma" xfId="32" builtinId="3"/>
    <cellStyle name="Comma 10" xfId="33"/>
    <cellStyle name="Comma 10 2" xfId="34"/>
    <cellStyle name="Comma 10 2 2" xfId="35"/>
    <cellStyle name="Comma 10 3" xfId="36"/>
    <cellStyle name="Comma 10_rat111a101b-09t-งบ" xfId="37"/>
    <cellStyle name="Comma 11" xfId="38"/>
    <cellStyle name="Comma 12" xfId="39"/>
    <cellStyle name="Comma 12 2" xfId="40"/>
    <cellStyle name="Comma 12 3" xfId="41"/>
    <cellStyle name="Comma 12 4" xfId="42"/>
    <cellStyle name="Comma 13" xfId="43"/>
    <cellStyle name="Comma 14" xfId="44"/>
    <cellStyle name="Comma 14 2" xfId="45"/>
    <cellStyle name="Comma 15" xfId="46"/>
    <cellStyle name="Comma 15 2" xfId="47"/>
    <cellStyle name="Comma 15 3" xfId="48"/>
    <cellStyle name="Comma 16" xfId="49"/>
    <cellStyle name="Comma 17" xfId="50"/>
    <cellStyle name="Comma 17 2" xfId="51"/>
    <cellStyle name="Comma 18" xfId="52"/>
    <cellStyle name="Comma 18 2" xfId="53"/>
    <cellStyle name="Comma 19" xfId="54"/>
    <cellStyle name="Comma 19 2" xfId="55"/>
    <cellStyle name="Comma 2" xfId="56"/>
    <cellStyle name="Comma 2 2" xfId="57"/>
    <cellStyle name="Comma 2 2 2" xfId="58"/>
    <cellStyle name="Comma 2 2 2 2" xfId="59"/>
    <cellStyle name="Comma 2 2 2 2 2" xfId="60"/>
    <cellStyle name="Comma 2 2 2 3" xfId="61"/>
    <cellStyle name="Comma 2 3" xfId="62"/>
    <cellStyle name="Comma 2 4" xfId="63"/>
    <cellStyle name="Comma 2 4 2" xfId="64"/>
    <cellStyle name="Comma 2 5" xfId="65"/>
    <cellStyle name="Comma 2 6" xfId="66"/>
    <cellStyle name="Comma 2 7" xfId="67"/>
    <cellStyle name="Comma 2 8" xfId="68"/>
    <cellStyle name="Comma 2 8 2" xfId="69"/>
    <cellStyle name="Comma 2 9" xfId="70"/>
    <cellStyle name="Comma 20" xfId="71"/>
    <cellStyle name="Comma 21" xfId="72"/>
    <cellStyle name="Comma 22" xfId="73"/>
    <cellStyle name="Comma 23" xfId="74"/>
    <cellStyle name="Comma 24" xfId="75"/>
    <cellStyle name="Comma 25" xfId="76"/>
    <cellStyle name="Comma 26" xfId="77"/>
    <cellStyle name="Comma 27" xfId="78"/>
    <cellStyle name="Comma 27 2" xfId="79"/>
    <cellStyle name="Comma 3" xfId="80"/>
    <cellStyle name="Comma 3 2" xfId="81"/>
    <cellStyle name="Comma 3 2 2" xfId="82"/>
    <cellStyle name="Comma 3 2 2 2" xfId="83"/>
    <cellStyle name="Comma 3 2 3" xfId="84"/>
    <cellStyle name="Comma 3 3" xfId="85"/>
    <cellStyle name="Comma 3 4" xfId="86"/>
    <cellStyle name="Comma 3 5" xfId="87"/>
    <cellStyle name="Comma 3 6" xfId="88"/>
    <cellStyle name="Comma 3 7" xfId="89"/>
    <cellStyle name="Comma 4" xfId="90"/>
    <cellStyle name="Comma 4 2" xfId="91"/>
    <cellStyle name="Comma 4 2 2" xfId="92"/>
    <cellStyle name="Comma 4 3" xfId="93"/>
    <cellStyle name="Comma 4 4" xfId="94"/>
    <cellStyle name="Comma 5" xfId="95"/>
    <cellStyle name="Comma 5 2" xfId="96"/>
    <cellStyle name="Comma 6" xfId="97"/>
    <cellStyle name="Comma 6 2" xfId="98"/>
    <cellStyle name="Comma 6 2 2" xfId="99"/>
    <cellStyle name="Comma 6 3" xfId="100"/>
    <cellStyle name="Comma 6 3 2" xfId="101"/>
    <cellStyle name="Comma 6 4" xfId="102"/>
    <cellStyle name="Comma 7" xfId="103"/>
    <cellStyle name="Comma 7 10" xfId="104"/>
    <cellStyle name="Comma 7 11" xfId="105"/>
    <cellStyle name="Comma 7 12" xfId="106"/>
    <cellStyle name="Comma 7 13" xfId="107"/>
    <cellStyle name="Comma 7 14" xfId="108"/>
    <cellStyle name="Comma 7 2" xfId="109"/>
    <cellStyle name="Comma 7 2 2" xfId="110"/>
    <cellStyle name="Comma 7 3" xfId="111"/>
    <cellStyle name="Comma 7 4" xfId="112"/>
    <cellStyle name="Comma 7 5" xfId="113"/>
    <cellStyle name="Comma 7 6" xfId="114"/>
    <cellStyle name="Comma 7 7" xfId="115"/>
    <cellStyle name="Comma 7 8" xfId="116"/>
    <cellStyle name="Comma 7 9" xfId="117"/>
    <cellStyle name="Comma 8" xfId="118"/>
    <cellStyle name="Comma 8 2" xfId="119"/>
    <cellStyle name="Comma 8 3" xfId="120"/>
    <cellStyle name="Comma 8 4" xfId="121"/>
    <cellStyle name="Comma 8_rat111a101b-09t-งบ" xfId="122"/>
    <cellStyle name="Comma 9" xfId="123"/>
    <cellStyle name="Comma 9 2" xfId="124"/>
    <cellStyle name="Comma 9 2 2" xfId="125"/>
    <cellStyle name="Comma 9 3" xfId="126"/>
    <cellStyle name="comma zerodec" xfId="127"/>
    <cellStyle name="Comments" xfId="128"/>
    <cellStyle name="Counter" xfId="129"/>
    <cellStyle name="Currency [0] U" xfId="130"/>
    <cellStyle name="Currency [2]" xfId="131"/>
    <cellStyle name="Currency [2] U" xfId="132"/>
    <cellStyle name="Currency(000)" xfId="133"/>
    <cellStyle name="Currency1" xfId="134"/>
    <cellStyle name="Custom - Style8" xfId="135"/>
    <cellStyle name="Date" xfId="136"/>
    <cellStyle name="Date U" xfId="137"/>
    <cellStyle name="Date_KMP P&amp;L Aug 08" xfId="138"/>
    <cellStyle name="Decimal [0]" xfId="139"/>
    <cellStyle name="Decimal [2]" xfId="140"/>
    <cellStyle name="Decimal [2] U" xfId="141"/>
    <cellStyle name="Decimal [4]" xfId="142"/>
    <cellStyle name="Decimal [4] U" xfId="143"/>
    <cellStyle name="Define your own named style" xfId="144"/>
    <cellStyle name="Dollar (zero dec)" xfId="145"/>
    <cellStyle name="Draw lines around data in range" xfId="146"/>
    <cellStyle name="Draw shadow and lines within range" xfId="147"/>
    <cellStyle name="Enlarge title text, yellow on blue" xfId="148"/>
    <cellStyle name="Euro" xfId="149"/>
    <cellStyle name="Fill" xfId="150"/>
    <cellStyle name="Flag" xfId="151"/>
    <cellStyle name="Format a column of totals" xfId="152"/>
    <cellStyle name="Format a row of totals" xfId="153"/>
    <cellStyle name="Format text as bold, black on yellow" xfId="154"/>
    <cellStyle name="Grey" xfId="155"/>
    <cellStyle name="Header Budget" xfId="156"/>
    <cellStyle name="Header Leader" xfId="157"/>
    <cellStyle name="Header Variance" xfId="158"/>
    <cellStyle name="Header1" xfId="159"/>
    <cellStyle name="Header2" xfId="160"/>
    <cellStyle name="Header3" xfId="161"/>
    <cellStyle name="Heading 2a" xfId="162"/>
    <cellStyle name="Heading1" xfId="163"/>
    <cellStyle name="Heading2" xfId="164"/>
    <cellStyle name="Heading3" xfId="165"/>
    <cellStyle name="Heading4" xfId="166"/>
    <cellStyle name="Hyperlink 2" xfId="167"/>
    <cellStyle name="InconsistentFormulae" xfId="168"/>
    <cellStyle name="Input [yellow]" xfId="169"/>
    <cellStyle name="Internal link" xfId="170"/>
    <cellStyle name="KeyModelOutput" xfId="171"/>
    <cellStyle name="Line_Key" xfId="172"/>
    <cellStyle name="Millares [0]" xfId="173"/>
    <cellStyle name="Millares_Contr. Sales" xfId="174"/>
    <cellStyle name="Moneda [0]" xfId="175"/>
    <cellStyle name="Moneda_Contr. Sales" xfId="176"/>
    <cellStyle name="no dec" xfId="177"/>
    <cellStyle name="Normal" xfId="0" builtinId="0"/>
    <cellStyle name="Normal - Style1" xfId="178"/>
    <cellStyle name="Normal (%)" xfId="179"/>
    <cellStyle name="Normal (£m)" xfId="180"/>
    <cellStyle name="Normal (x)" xfId="181"/>
    <cellStyle name="Normal 10" xfId="182"/>
    <cellStyle name="Normal 10 2" xfId="183"/>
    <cellStyle name="Normal 11" xfId="184"/>
    <cellStyle name="Normal 12" xfId="185"/>
    <cellStyle name="Normal 13" xfId="186"/>
    <cellStyle name="Normal 13 2" xfId="187"/>
    <cellStyle name="Normal 14" xfId="188"/>
    <cellStyle name="Normal 15" xfId="189"/>
    <cellStyle name="Normal 16" xfId="190"/>
    <cellStyle name="Normal 17" xfId="191"/>
    <cellStyle name="Normal 18" xfId="192"/>
    <cellStyle name="Normal 19" xfId="193"/>
    <cellStyle name="Normal 2" xfId="194"/>
    <cellStyle name="Normal 2 10" xfId="195"/>
    <cellStyle name="Normal 2 11" xfId="196"/>
    <cellStyle name="Normal 2 12" xfId="197"/>
    <cellStyle name="Normal 2 13" xfId="198"/>
    <cellStyle name="Normal 2 2" xfId="199"/>
    <cellStyle name="Normal 2 2 10" xfId="200"/>
    <cellStyle name="Normal 2 2 11" xfId="201"/>
    <cellStyle name="Normal 2 2 12" xfId="202"/>
    <cellStyle name="Normal 2 2 13" xfId="203"/>
    <cellStyle name="Normal 2 2 14" xfId="204"/>
    <cellStyle name="Normal 2 2 15" xfId="205"/>
    <cellStyle name="Normal 2 2 2" xfId="206"/>
    <cellStyle name="Normal 2 2 2 2" xfId="207"/>
    <cellStyle name="Normal 2 2 2 2 2" xfId="208"/>
    <cellStyle name="Normal 2 2 2 3" xfId="209"/>
    <cellStyle name="Normal 2 2 3" xfId="210"/>
    <cellStyle name="Normal 2 2 3 2" xfId="211"/>
    <cellStyle name="Normal 2 2 4" xfId="212"/>
    <cellStyle name="Normal 2 2 4 2" xfId="213"/>
    <cellStyle name="Normal 2 2 5" xfId="214"/>
    <cellStyle name="Normal 2 2 5 2" xfId="215"/>
    <cellStyle name="Normal 2 2 6" xfId="216"/>
    <cellStyle name="Normal 2 2 6 2" xfId="217"/>
    <cellStyle name="Normal 2 2 7" xfId="218"/>
    <cellStyle name="Normal 2 2 7 2" xfId="219"/>
    <cellStyle name="Normal 2 2 8" xfId="220"/>
    <cellStyle name="Normal 2 2 9" xfId="221"/>
    <cellStyle name="Normal 2 3" xfId="222"/>
    <cellStyle name="Normal 2 3 2" xfId="223"/>
    <cellStyle name="Normal 2 3 2 2" xfId="224"/>
    <cellStyle name="Normal 2 3 3" xfId="225"/>
    <cellStyle name="Normal 2 4" xfId="226"/>
    <cellStyle name="Normal 2 4 2" xfId="227"/>
    <cellStyle name="Normal 2 5" xfId="228"/>
    <cellStyle name="Normal 2 5 2" xfId="229"/>
    <cellStyle name="Normal 2 6" xfId="230"/>
    <cellStyle name="Normal 2 6 2" xfId="231"/>
    <cellStyle name="Normal 2 7" xfId="232"/>
    <cellStyle name="Normal 2 7 2" xfId="233"/>
    <cellStyle name="Normal 2 8" xfId="234"/>
    <cellStyle name="Normal 2 9" xfId="235"/>
    <cellStyle name="Normal 20" xfId="236"/>
    <cellStyle name="Normal 21" xfId="237"/>
    <cellStyle name="Normal 22" xfId="238"/>
    <cellStyle name="Normal 23" xfId="239"/>
    <cellStyle name="Normal 24" xfId="240"/>
    <cellStyle name="Normal 25" xfId="241"/>
    <cellStyle name="Normal 26" xfId="242"/>
    <cellStyle name="Normal 27" xfId="243"/>
    <cellStyle name="Normal 28" xfId="244"/>
    <cellStyle name="Normal 29" xfId="245"/>
    <cellStyle name="Normal 3" xfId="246"/>
    <cellStyle name="Normal 3 14" xfId="247"/>
    <cellStyle name="Normal 3 2" xfId="248"/>
    <cellStyle name="Normal 3 2 2" xfId="249"/>
    <cellStyle name="Normal 3 3" xfId="250"/>
    <cellStyle name="Normal 3 4" xfId="251"/>
    <cellStyle name="Normal 3 5" xfId="252"/>
    <cellStyle name="Normal 3 6" xfId="253"/>
    <cellStyle name="Normal 3 7" xfId="254"/>
    <cellStyle name="Normal 3 8" xfId="255"/>
    <cellStyle name="Normal 30" xfId="256"/>
    <cellStyle name="Normal 31" xfId="257"/>
    <cellStyle name="Normal 31 2" xfId="258"/>
    <cellStyle name="Normal 31 2 2" xfId="259"/>
    <cellStyle name="Normal 32" xfId="260"/>
    <cellStyle name="Normal 33" xfId="261"/>
    <cellStyle name="Normal 34" xfId="262"/>
    <cellStyle name="Normal 35" xfId="263"/>
    <cellStyle name="Normal 38" xfId="264"/>
    <cellStyle name="Normal 39" xfId="265"/>
    <cellStyle name="Normal 4" xfId="266"/>
    <cellStyle name="Normal 4 2" xfId="267"/>
    <cellStyle name="Normal 4 2 2" xfId="268"/>
    <cellStyle name="Normal 4 3" xfId="269"/>
    <cellStyle name="Normal 4 4" xfId="270"/>
    <cellStyle name="Normal 40" xfId="271"/>
    <cellStyle name="Normal 5" xfId="272"/>
    <cellStyle name="Normal 5 2" xfId="273"/>
    <cellStyle name="Normal 5 3" xfId="274"/>
    <cellStyle name="Normal 6" xfId="275"/>
    <cellStyle name="Normal 6 2" xfId="276"/>
    <cellStyle name="Normal 6 3" xfId="277"/>
    <cellStyle name="Normal 7" xfId="278"/>
    <cellStyle name="Normal 7 12" xfId="279"/>
    <cellStyle name="Normal 7 2" xfId="280"/>
    <cellStyle name="Normal 8" xfId="281"/>
    <cellStyle name="Normal 8 2" xfId="282"/>
    <cellStyle name="Normal 9" xfId="283"/>
    <cellStyle name="Normal 9 2" xfId="284"/>
    <cellStyle name="Normal 9 3" xfId="285"/>
    <cellStyle name="Normal U" xfId="286"/>
    <cellStyle name="Normal_Draft PTTCHTx" xfId="287"/>
    <cellStyle name="Note 2" xfId="288"/>
    <cellStyle name="Note 2 2" xfId="289"/>
    <cellStyle name="Note 2 2 2" xfId="290"/>
    <cellStyle name="Note 2 3" xfId="291"/>
    <cellStyle name="Note 3" xfId="292"/>
    <cellStyle name="Note 3 2" xfId="293"/>
    <cellStyle name="Note 3 2 2" xfId="294"/>
    <cellStyle name="Note 3 3" xfId="295"/>
    <cellStyle name="Note 4" xfId="296"/>
    <cellStyle name="Note 4 2" xfId="297"/>
    <cellStyle name="Note 4 2 2" xfId="298"/>
    <cellStyle name="Note 4 3" xfId="299"/>
    <cellStyle name="Note 5" xfId="300"/>
    <cellStyle name="Note 5 2" xfId="301"/>
    <cellStyle name="Note 5 2 2" xfId="302"/>
    <cellStyle name="Note 5 3" xfId="303"/>
    <cellStyle name="Note 6" xfId="304"/>
    <cellStyle name="Note 6 2" xfId="305"/>
    <cellStyle name="Note heading" xfId="306"/>
    <cellStyle name="nplode" xfId="307"/>
    <cellStyle name="Output Amounts" xfId="308"/>
    <cellStyle name="OUTPUT COLUMN HEADINGS" xfId="309"/>
    <cellStyle name="OUTPUT LINE ITEMS" xfId="310"/>
    <cellStyle name="OUTPUT REPORT HEADING" xfId="311"/>
    <cellStyle name="OUTPUT REPORT TITLE" xfId="312"/>
    <cellStyle name="Percent [0] U" xfId="313"/>
    <cellStyle name="Percent [2]" xfId="314"/>
    <cellStyle name="Percent [2] U" xfId="315"/>
    <cellStyle name="Percent [2]_0412 TPS 2006 Budget" xfId="316"/>
    <cellStyle name="Percent 10" xfId="317"/>
    <cellStyle name="Percent 11" xfId="318"/>
    <cellStyle name="Percent 12" xfId="319"/>
    <cellStyle name="Percent 13" xfId="320"/>
    <cellStyle name="Percent 14" xfId="321"/>
    <cellStyle name="Percent 15" xfId="322"/>
    <cellStyle name="Percent 16" xfId="323"/>
    <cellStyle name="Percent 17" xfId="324"/>
    <cellStyle name="Percent 18" xfId="325"/>
    <cellStyle name="Percent 19" xfId="326"/>
    <cellStyle name="Percent 2" xfId="327"/>
    <cellStyle name="Percent 2 2" xfId="328"/>
    <cellStyle name="Percent 2 3" xfId="329"/>
    <cellStyle name="Percent 2 4" xfId="330"/>
    <cellStyle name="Percent 2 5" xfId="331"/>
    <cellStyle name="Percent 2 6" xfId="332"/>
    <cellStyle name="Percent 2 7" xfId="333"/>
    <cellStyle name="Percent 20" xfId="334"/>
    <cellStyle name="Percent 21" xfId="335"/>
    <cellStyle name="Percent 22" xfId="336"/>
    <cellStyle name="Percent 23" xfId="337"/>
    <cellStyle name="Percent 24" xfId="338"/>
    <cellStyle name="Percent 25" xfId="339"/>
    <cellStyle name="Percent 26" xfId="340"/>
    <cellStyle name="Percent 27" xfId="341"/>
    <cellStyle name="Percent 28" xfId="342"/>
    <cellStyle name="Percent 29" xfId="343"/>
    <cellStyle name="Percent 3" xfId="344"/>
    <cellStyle name="Percent 3 2" xfId="345"/>
    <cellStyle name="Percent 30" xfId="346"/>
    <cellStyle name="Percent 31" xfId="347"/>
    <cellStyle name="Percent 37" xfId="348"/>
    <cellStyle name="Percent 38" xfId="349"/>
    <cellStyle name="Percent 4" xfId="350"/>
    <cellStyle name="Percent 5" xfId="351"/>
    <cellStyle name="Percent 6" xfId="352"/>
    <cellStyle name="Percent 7" xfId="353"/>
    <cellStyle name="Percent 8" xfId="354"/>
    <cellStyle name="Percent 9" xfId="355"/>
    <cellStyle name="PSChar" xfId="356"/>
    <cellStyle name="PSDate" xfId="357"/>
    <cellStyle name="PSDec" xfId="358"/>
    <cellStyle name="PSHeading" xfId="359"/>
    <cellStyle name="PSInt" xfId="360"/>
    <cellStyle name="PSSpacer" xfId="361"/>
    <cellStyle name="RangeNames" xfId="362"/>
    <cellStyle name="Ratio" xfId="363"/>
    <cellStyle name="ratio - Style2" xfId="364"/>
    <cellStyle name="Reset range style to defaults" xfId="365"/>
    <cellStyle name="Rothschild Normal" xfId="366"/>
    <cellStyle name="RowSummary" xfId="367"/>
    <cellStyle name="SAPBEXaggData" xfId="368"/>
    <cellStyle name="SAPBEXaggDataEmph" xfId="369"/>
    <cellStyle name="SAPBEXaggItem" xfId="370"/>
    <cellStyle name="SAPBEXaggItemX" xfId="371"/>
    <cellStyle name="SAPBEXchaText" xfId="372"/>
    <cellStyle name="SAPBEXexcBad7" xfId="373"/>
    <cellStyle name="SAPBEXexcBad8" xfId="374"/>
    <cellStyle name="SAPBEXexcBad9" xfId="375"/>
    <cellStyle name="SAPBEXexcCritical4" xfId="376"/>
    <cellStyle name="SAPBEXexcCritical5" xfId="377"/>
    <cellStyle name="SAPBEXexcCritical6" xfId="378"/>
    <cellStyle name="SAPBEXexcGood1" xfId="379"/>
    <cellStyle name="SAPBEXexcGood2" xfId="380"/>
    <cellStyle name="SAPBEXexcGood3" xfId="381"/>
    <cellStyle name="SAPBEXfilterDrill" xfId="382"/>
    <cellStyle name="SAPBEXfilterItem" xfId="383"/>
    <cellStyle name="SAPBEXfilterText" xfId="384"/>
    <cellStyle name="SAPBEXformats" xfId="385"/>
    <cellStyle name="SAPBEXheaderItem" xfId="386"/>
    <cellStyle name="SAPBEXheaderText" xfId="387"/>
    <cellStyle name="SAPBEXHLevel0" xfId="388"/>
    <cellStyle name="SAPBEXHLevel0X" xfId="389"/>
    <cellStyle name="SAPBEXHLevel1" xfId="390"/>
    <cellStyle name="SAPBEXHLevel1X" xfId="391"/>
    <cellStyle name="SAPBEXHLevel2" xfId="392"/>
    <cellStyle name="SAPBEXHLevel2X" xfId="393"/>
    <cellStyle name="SAPBEXHLevel3" xfId="394"/>
    <cellStyle name="SAPBEXHLevel3X" xfId="395"/>
    <cellStyle name="SAPBEXresData" xfId="396"/>
    <cellStyle name="SAPBEXresDataEmph" xfId="397"/>
    <cellStyle name="SAPBEXresItem" xfId="398"/>
    <cellStyle name="SAPBEXresItemX" xfId="399"/>
    <cellStyle name="SAPBEXstdData" xfId="400"/>
    <cellStyle name="SAPBEXstdDataEmph" xfId="401"/>
    <cellStyle name="SAPBEXstdItem" xfId="402"/>
    <cellStyle name="SAPBEXstdItemX" xfId="403"/>
    <cellStyle name="SAPBEXtitle" xfId="404"/>
    <cellStyle name="SAPBEXundefined" xfId="405"/>
    <cellStyle name="Sensitivity" xfId="406"/>
    <cellStyle name="SheetHeader1" xfId="407"/>
    <cellStyle name="SheetHeader2" xfId="408"/>
    <cellStyle name="Short Date" xfId="409"/>
    <cellStyle name="Style 1" xfId="410"/>
    <cellStyle name="style1" xfId="411"/>
    <cellStyle name="Style2" xfId="412"/>
    <cellStyle name="Style3" xfId="413"/>
    <cellStyle name="Subheading" xfId="414"/>
    <cellStyle name="SubheadingBold" xfId="415"/>
    <cellStyle name="Table Heading" xfId="416"/>
    <cellStyle name="Table_Heading2" xfId="417"/>
    <cellStyle name="TBC" xfId="418"/>
    <cellStyle name="Times New Roman" xfId="419"/>
    <cellStyle name="Total 1" xfId="420"/>
    <cellStyle name="Total 2" xfId="421"/>
    <cellStyle name="Total 3" xfId="422"/>
    <cellStyle name="Total 4" xfId="423"/>
    <cellStyle name="Transfer out" xfId="424"/>
    <cellStyle name="Tusental (0)_pldt" xfId="425"/>
    <cellStyle name="Tusental_pldt" xfId="426"/>
    <cellStyle name="Unit" xfId="427"/>
    <cellStyle name="Unprotected" xfId="428"/>
    <cellStyle name="User_Defined_A" xfId="429"/>
    <cellStyle name="Valuta (0)_pldt" xfId="430"/>
    <cellStyle name="Valuta_pldt" xfId="431"/>
    <cellStyle name="Warning" xfId="432"/>
    <cellStyle name="การคำนวณ" xfId="445"/>
    <cellStyle name="ข้อความเตือน" xfId="446"/>
    <cellStyle name="ข้อความอธิบาย" xfId="447"/>
    <cellStyle name="เครื่องหมายจุลภาค [0]_Book2" xfId="433"/>
    <cellStyle name="เครื่องหมายจุลภาค 2" xfId="434"/>
    <cellStyle name="เครื่องหมายจุลภาค 3" xfId="435"/>
    <cellStyle name="เครื่องหมายจุลภาค 4" xfId="436"/>
    <cellStyle name="เครื่องหมายจุลภาค_Book2" xfId="437"/>
    <cellStyle name="เครื่องหมายสกุลเงิน [0]_Book2" xfId="438"/>
    <cellStyle name="เครื่องหมายสกุลเงิน_Book2" xfId="439"/>
    <cellStyle name="ชื่อเรื่อง" xfId="448"/>
    <cellStyle name="เชื่อมโยงหลายมิติ_ไม่ขาว ไม่สวย ไม่หมวย แต่เซ็กซ์" xfId="440"/>
    <cellStyle name="เซลล์ตรวจสอบ" xfId="441"/>
    <cellStyle name="เซลล์ที่มีการเชื่อมโยง" xfId="442"/>
    <cellStyle name="ดี" xfId="449"/>
    <cellStyle name="ตามการเชื่อมโยงหลายมิติ_ไม่ขาว ไม่สวย ไม่หมวย แต่เซ็กซ์" xfId="450"/>
    <cellStyle name="ปกติ 2" xfId="451"/>
    <cellStyle name="ปกติ 3" xfId="452"/>
    <cellStyle name="ปกติ_088dc_eci" xfId="453"/>
    <cellStyle name="ป้อนค่า" xfId="454"/>
    <cellStyle name="ปานกลาง" xfId="455"/>
    <cellStyle name="ผลรวม" xfId="456"/>
    <cellStyle name="แย่" xfId="443"/>
    <cellStyle name="วฅมุ_ฑธนฬย๗ภฬ" xfId="457"/>
    <cellStyle name="ส่วนที่ถูกเน้น1" xfId="458"/>
    <cellStyle name="ส่วนที่ถูกเน้น2" xfId="459"/>
    <cellStyle name="ส่วนที่ถูกเน้น3" xfId="460"/>
    <cellStyle name="ส่วนที่ถูกเน้น4" xfId="461"/>
    <cellStyle name="ส่วนที่ถูกเน้น5" xfId="462"/>
    <cellStyle name="ส่วนที่ถูกเน้น6" xfId="463"/>
    <cellStyle name="แสดงผล" xfId="444"/>
    <cellStyle name="หมายเหตุ" xfId="464"/>
    <cellStyle name="หัวเรื่อง 1" xfId="465"/>
    <cellStyle name="หัวเรื่อง 2" xfId="466"/>
    <cellStyle name="หัวเรื่อง 3" xfId="467"/>
    <cellStyle name="หัวเรื่อง 4" xfId="468"/>
    <cellStyle name="標準_2006 Eng" xfId="469"/>
  </cellStyles>
  <dxfs count="0"/>
  <tableStyles count="0" defaultTableStyle="TableStyleMedium9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113"/>
  <sheetViews>
    <sheetView tabSelected="1" zoomScale="90" zoomScaleNormal="90" zoomScaleSheetLayoutView="100" workbookViewId="0">
      <selection activeCell="N25" sqref="N25"/>
    </sheetView>
  </sheetViews>
  <sheetFormatPr defaultColWidth="9.125" defaultRowHeight="22.5" customHeight="1"/>
  <cols>
    <col min="1" max="1" width="1.875" style="1" customWidth="1"/>
    <col min="2" max="2" width="2.625" style="1" customWidth="1"/>
    <col min="3" max="3" width="36.875" style="1" customWidth="1"/>
    <col min="4" max="4" width="1.375" style="1" customWidth="1"/>
    <col min="5" max="5" width="8.125" style="10" bestFit="1" customWidth="1"/>
    <col min="6" max="6" width="1.375" style="10" customWidth="1"/>
    <col min="7" max="7" width="13" style="1" customWidth="1"/>
    <col min="8" max="8" width="1.375" style="1" customWidth="1"/>
    <col min="9" max="9" width="13" style="1" customWidth="1"/>
    <col min="10" max="10" width="1.375" style="1" customWidth="1"/>
    <col min="11" max="11" width="13" style="1" customWidth="1"/>
    <col min="12" max="12" width="1.375" style="1" customWidth="1"/>
    <col min="13" max="13" width="13" style="1" customWidth="1"/>
    <col min="14" max="16" width="9.125" style="1"/>
    <col min="17" max="17" width="10.625" style="1" customWidth="1"/>
    <col min="18" max="16384" width="9.125" style="1"/>
  </cols>
  <sheetData>
    <row r="1" spans="1:17" ht="24" customHeight="1">
      <c r="A1" s="130" t="s">
        <v>185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7" ht="24" customHeight="1">
      <c r="A2" s="130" t="s">
        <v>0</v>
      </c>
      <c r="B2" s="130"/>
      <c r="C2" s="130"/>
      <c r="D2" s="130"/>
      <c r="E2" s="130"/>
      <c r="F2" s="130"/>
      <c r="G2" s="130"/>
      <c r="H2" s="130"/>
      <c r="I2" s="130"/>
      <c r="J2" s="130"/>
      <c r="K2" s="130"/>
      <c r="L2" s="130"/>
      <c r="M2" s="130"/>
    </row>
    <row r="3" spans="1:17" ht="10.7" customHeight="1">
      <c r="A3" s="2"/>
      <c r="B3" s="2"/>
      <c r="C3" s="2"/>
      <c r="D3" s="2"/>
      <c r="E3" s="3"/>
      <c r="F3" s="3"/>
      <c r="G3" s="3"/>
      <c r="H3" s="3"/>
      <c r="I3" s="3"/>
      <c r="J3" s="3"/>
      <c r="K3" s="4"/>
      <c r="L3" s="4"/>
      <c r="M3" s="4"/>
    </row>
    <row r="4" spans="1:17" ht="22.5" customHeight="1">
      <c r="A4" s="2"/>
      <c r="B4" s="2"/>
      <c r="C4" s="2"/>
      <c r="D4" s="2"/>
      <c r="E4" s="5"/>
      <c r="F4" s="5"/>
      <c r="G4" s="144" t="s">
        <v>1</v>
      </c>
      <c r="H4" s="144"/>
      <c r="I4" s="144"/>
      <c r="J4" s="144"/>
      <c r="K4" s="144" t="s">
        <v>2</v>
      </c>
      <c r="L4" s="144"/>
      <c r="M4" s="144"/>
    </row>
    <row r="5" spans="1:17" ht="22.5" customHeight="1">
      <c r="A5" s="2"/>
      <c r="B5" s="2"/>
      <c r="C5" s="2"/>
      <c r="D5" s="2"/>
      <c r="E5" s="5"/>
      <c r="F5" s="5"/>
      <c r="G5" s="94" t="s">
        <v>100</v>
      </c>
      <c r="H5" s="94"/>
      <c r="I5" s="94" t="s">
        <v>3</v>
      </c>
      <c r="J5" s="94"/>
      <c r="K5" s="94" t="s">
        <v>100</v>
      </c>
      <c r="L5" s="94"/>
      <c r="M5" s="94" t="s">
        <v>3</v>
      </c>
    </row>
    <row r="6" spans="1:17" ht="22.5" customHeight="1">
      <c r="A6" s="143" t="s">
        <v>4</v>
      </c>
      <c r="B6" s="143"/>
      <c r="C6" s="143"/>
      <c r="D6" s="130"/>
      <c r="E6" s="7" t="s">
        <v>5</v>
      </c>
      <c r="F6" s="7"/>
      <c r="G6" s="8" t="s">
        <v>178</v>
      </c>
      <c r="H6" s="9"/>
      <c r="I6" s="8" t="s">
        <v>136</v>
      </c>
      <c r="J6" s="8"/>
      <c r="K6" s="8" t="s">
        <v>178</v>
      </c>
      <c r="L6" s="9"/>
      <c r="M6" s="8" t="s">
        <v>136</v>
      </c>
    </row>
    <row r="7" spans="1:17" ht="22.5" customHeight="1">
      <c r="A7" s="130"/>
      <c r="B7" s="130"/>
      <c r="C7" s="130"/>
      <c r="D7" s="130"/>
      <c r="E7" s="7"/>
      <c r="F7" s="7"/>
      <c r="G7" s="8" t="s">
        <v>140</v>
      </c>
      <c r="H7" s="9"/>
      <c r="I7" s="8"/>
      <c r="J7" s="8"/>
      <c r="K7" s="8" t="s">
        <v>140</v>
      </c>
      <c r="L7" s="9"/>
      <c r="M7" s="8"/>
    </row>
    <row r="8" spans="1:17" ht="22.5" customHeight="1">
      <c r="G8" s="145" t="s">
        <v>101</v>
      </c>
      <c r="H8" s="145"/>
      <c r="I8" s="145"/>
      <c r="J8" s="145"/>
      <c r="K8" s="145"/>
      <c r="L8" s="145"/>
      <c r="M8" s="145"/>
    </row>
    <row r="9" spans="1:17" ht="22.5" customHeight="1">
      <c r="A9" s="11" t="s">
        <v>6</v>
      </c>
      <c r="G9" s="12"/>
      <c r="H9" s="12"/>
      <c r="I9" s="12"/>
      <c r="J9" s="12"/>
      <c r="K9" s="12"/>
      <c r="L9" s="12"/>
      <c r="M9" s="12"/>
    </row>
    <row r="10" spans="1:17" ht="22.5" customHeight="1">
      <c r="A10" s="1" t="s">
        <v>7</v>
      </c>
      <c r="G10" s="51">
        <v>14479718</v>
      </c>
      <c r="H10" s="85"/>
      <c r="I10" s="51">
        <v>11695247</v>
      </c>
      <c r="J10" s="51"/>
      <c r="K10" s="51">
        <v>4700817</v>
      </c>
      <c r="L10" s="85"/>
      <c r="M10" s="51">
        <v>4856977</v>
      </c>
      <c r="P10" s="12"/>
      <c r="Q10" s="12"/>
    </row>
    <row r="11" spans="1:17" ht="22.5" customHeight="1">
      <c r="A11" s="13" t="s">
        <v>8</v>
      </c>
      <c r="E11" s="10">
        <v>5</v>
      </c>
      <c r="G11" s="51">
        <v>1062827</v>
      </c>
      <c r="H11" s="85"/>
      <c r="I11" s="51">
        <v>2229096</v>
      </c>
      <c r="J11" s="51"/>
      <c r="K11" s="51">
        <v>766457</v>
      </c>
      <c r="L11" s="85"/>
      <c r="M11" s="51">
        <v>767761</v>
      </c>
      <c r="P11" s="12"/>
      <c r="Q11" s="12"/>
    </row>
    <row r="12" spans="1:17" ht="22.5" customHeight="1">
      <c r="A12" s="13" t="s">
        <v>179</v>
      </c>
      <c r="E12" s="10">
        <v>17</v>
      </c>
      <c r="G12" s="51">
        <v>2591</v>
      </c>
      <c r="H12" s="85"/>
      <c r="I12" s="51">
        <v>10618</v>
      </c>
      <c r="J12" s="51"/>
      <c r="K12" s="51">
        <v>0</v>
      </c>
      <c r="L12" s="85"/>
      <c r="M12" s="51">
        <v>0</v>
      </c>
      <c r="P12" s="12"/>
      <c r="Q12" s="12"/>
    </row>
    <row r="13" spans="1:17" ht="22.5" customHeight="1">
      <c r="A13" s="1" t="s">
        <v>9</v>
      </c>
      <c r="E13" s="10" t="s">
        <v>217</v>
      </c>
      <c r="G13" s="51">
        <v>7469023</v>
      </c>
      <c r="H13" s="85"/>
      <c r="I13" s="51">
        <v>5226926</v>
      </c>
      <c r="J13" s="51"/>
      <c r="K13" s="51">
        <v>0</v>
      </c>
      <c r="L13" s="85"/>
      <c r="M13" s="51">
        <v>0</v>
      </c>
      <c r="P13" s="12"/>
      <c r="Q13" s="12"/>
    </row>
    <row r="14" spans="1:17" ht="22.5" customHeight="1">
      <c r="A14" s="1" t="s">
        <v>10</v>
      </c>
      <c r="E14" s="10">
        <v>6</v>
      </c>
      <c r="G14" s="51">
        <v>194685</v>
      </c>
      <c r="H14" s="85"/>
      <c r="I14" s="51">
        <v>404357</v>
      </c>
      <c r="J14" s="51"/>
      <c r="K14" s="51">
        <v>0</v>
      </c>
      <c r="L14" s="51"/>
      <c r="M14" s="51">
        <v>0</v>
      </c>
      <c r="P14" s="12"/>
      <c r="Q14" s="12"/>
    </row>
    <row r="15" spans="1:17" ht="22.5" customHeight="1">
      <c r="A15" s="56" t="s">
        <v>169</v>
      </c>
      <c r="B15" s="56"/>
      <c r="C15" s="56"/>
      <c r="D15" s="56"/>
      <c r="G15" s="51">
        <v>697586</v>
      </c>
      <c r="H15" s="85"/>
      <c r="I15" s="51">
        <v>153382</v>
      </c>
      <c r="J15" s="51"/>
      <c r="K15" s="51">
        <v>49214</v>
      </c>
      <c r="L15" s="85"/>
      <c r="M15" s="51">
        <v>45572</v>
      </c>
      <c r="P15" s="12"/>
      <c r="Q15" s="12"/>
    </row>
    <row r="16" spans="1:17" ht="22.5" customHeight="1">
      <c r="A16" s="1" t="s">
        <v>11</v>
      </c>
      <c r="E16" s="10">
        <v>4</v>
      </c>
      <c r="G16" s="51">
        <v>136000</v>
      </c>
      <c r="H16" s="85"/>
      <c r="I16" s="51">
        <v>64091</v>
      </c>
      <c r="J16" s="51"/>
      <c r="K16" s="51">
        <v>0</v>
      </c>
      <c r="L16" s="85"/>
      <c r="M16" s="51">
        <v>64091</v>
      </c>
      <c r="P16" s="12"/>
      <c r="Q16" s="12"/>
    </row>
    <row r="17" spans="1:17" ht="22.5" customHeight="1">
      <c r="A17" s="1" t="s">
        <v>170</v>
      </c>
      <c r="G17" s="51"/>
      <c r="H17" s="85"/>
      <c r="J17" s="51"/>
      <c r="K17" s="51"/>
      <c r="L17" s="85"/>
      <c r="M17" s="51"/>
      <c r="P17" s="12"/>
      <c r="Q17" s="12"/>
    </row>
    <row r="18" spans="1:17" ht="22.5" customHeight="1">
      <c r="B18" s="1" t="s">
        <v>163</v>
      </c>
      <c r="E18" s="10">
        <v>4</v>
      </c>
      <c r="G18" s="51">
        <v>42582</v>
      </c>
      <c r="H18" s="85"/>
      <c r="I18" s="51">
        <v>51984</v>
      </c>
      <c r="J18" s="51"/>
      <c r="K18" s="51">
        <v>52214</v>
      </c>
      <c r="L18" s="85"/>
      <c r="M18" s="51">
        <v>60267</v>
      </c>
      <c r="P18" s="12"/>
      <c r="Q18" s="12"/>
    </row>
    <row r="19" spans="1:17" ht="22.5" customHeight="1">
      <c r="A19" s="1" t="s">
        <v>93</v>
      </c>
      <c r="G19" s="85"/>
      <c r="H19" s="51"/>
      <c r="I19" s="51"/>
      <c r="J19" s="85"/>
      <c r="K19" s="51"/>
      <c r="L19" s="51"/>
      <c r="M19" s="51"/>
      <c r="P19" s="12"/>
      <c r="Q19" s="12"/>
    </row>
    <row r="20" spans="1:17" ht="22.5" customHeight="1">
      <c r="B20" s="1" t="s">
        <v>92</v>
      </c>
      <c r="E20" s="10">
        <v>4</v>
      </c>
      <c r="G20" s="66">
        <v>1652577</v>
      </c>
      <c r="H20" s="51"/>
      <c r="I20" s="66">
        <v>1262818</v>
      </c>
      <c r="J20" s="51"/>
      <c r="K20" s="51">
        <v>0</v>
      </c>
      <c r="L20" s="51"/>
      <c r="M20" s="51">
        <v>0</v>
      </c>
      <c r="P20" s="12"/>
      <c r="Q20" s="12"/>
    </row>
    <row r="21" spans="1:17" ht="22.5" customHeight="1">
      <c r="A21" s="1" t="s">
        <v>14</v>
      </c>
      <c r="G21" s="51">
        <v>1883613</v>
      </c>
      <c r="H21" s="85"/>
      <c r="I21" s="51">
        <v>1932892</v>
      </c>
      <c r="J21" s="51"/>
      <c r="K21" s="51">
        <v>0</v>
      </c>
      <c r="L21" s="51"/>
      <c r="M21" s="51">
        <v>0</v>
      </c>
      <c r="P21" s="12"/>
      <c r="Q21" s="12"/>
    </row>
    <row r="22" spans="1:17" ht="22.5" customHeight="1">
      <c r="A22" s="56" t="s">
        <v>15</v>
      </c>
      <c r="B22" s="56"/>
      <c r="C22" s="56"/>
      <c r="D22" s="56"/>
      <c r="E22" s="84"/>
      <c r="F22" s="84"/>
      <c r="G22" s="51">
        <v>52728</v>
      </c>
      <c r="H22" s="85"/>
      <c r="I22" s="51">
        <v>129493</v>
      </c>
      <c r="J22" s="51"/>
      <c r="K22" s="51">
        <v>3371</v>
      </c>
      <c r="L22" s="85"/>
      <c r="M22" s="51">
        <v>3991</v>
      </c>
      <c r="P22" s="12"/>
      <c r="Q22" s="12"/>
    </row>
    <row r="23" spans="1:17" ht="22.5" customHeight="1">
      <c r="A23" s="2" t="s">
        <v>16</v>
      </c>
      <c r="G23" s="71">
        <f>SUM(G10:G22)</f>
        <v>27673930</v>
      </c>
      <c r="H23" s="85"/>
      <c r="I23" s="71">
        <f>SUM(I10:I22)</f>
        <v>23160904</v>
      </c>
      <c r="J23" s="72"/>
      <c r="K23" s="71">
        <f>SUM(K10:K22)</f>
        <v>5572073</v>
      </c>
      <c r="L23" s="85"/>
      <c r="M23" s="71">
        <f>SUM(M10:M22)</f>
        <v>5798659</v>
      </c>
    </row>
    <row r="24" spans="1:17" ht="10.7" customHeight="1">
      <c r="A24" s="2"/>
      <c r="B24" s="2"/>
      <c r="C24" s="2"/>
      <c r="D24" s="2"/>
      <c r="E24" s="3"/>
      <c r="F24" s="3"/>
      <c r="G24" s="3"/>
      <c r="H24" s="3"/>
      <c r="I24" s="3"/>
      <c r="J24" s="3"/>
      <c r="K24" s="4"/>
      <c r="L24" s="4"/>
      <c r="M24" s="4"/>
    </row>
    <row r="25" spans="1:17" ht="22.5" customHeight="1">
      <c r="A25" s="11" t="s">
        <v>17</v>
      </c>
      <c r="G25" s="86"/>
      <c r="H25" s="86"/>
      <c r="I25" s="86"/>
      <c r="J25" s="86"/>
      <c r="K25" s="86"/>
      <c r="L25" s="86"/>
      <c r="M25" s="86"/>
    </row>
    <row r="26" spans="1:17" ht="22.5" customHeight="1">
      <c r="A26" s="1" t="s">
        <v>110</v>
      </c>
      <c r="E26" s="10" t="s">
        <v>223</v>
      </c>
      <c r="G26" s="51">
        <v>2475856</v>
      </c>
      <c r="H26" s="85"/>
      <c r="I26" s="51">
        <v>2538934</v>
      </c>
      <c r="J26" s="51"/>
      <c r="K26" s="51">
        <v>0</v>
      </c>
      <c r="L26" s="85"/>
      <c r="M26" s="51">
        <v>0</v>
      </c>
      <c r="P26" s="12"/>
      <c r="Q26" s="12"/>
    </row>
    <row r="27" spans="1:17" ht="22.5" customHeight="1">
      <c r="A27" s="1" t="s">
        <v>19</v>
      </c>
      <c r="E27" s="10">
        <v>7</v>
      </c>
      <c r="G27" s="51">
        <v>1664422</v>
      </c>
      <c r="H27" s="85"/>
      <c r="I27" s="51">
        <v>1628894</v>
      </c>
      <c r="J27" s="51"/>
      <c r="K27" s="51">
        <v>764604</v>
      </c>
      <c r="L27" s="85"/>
      <c r="M27" s="51">
        <v>764604</v>
      </c>
      <c r="P27" s="12"/>
      <c r="Q27" s="12"/>
    </row>
    <row r="28" spans="1:17" ht="22.5" customHeight="1">
      <c r="A28" s="1" t="s">
        <v>18</v>
      </c>
      <c r="E28" s="10">
        <v>8</v>
      </c>
      <c r="G28" s="51">
        <v>0</v>
      </c>
      <c r="H28" s="85"/>
      <c r="I28" s="51">
        <v>0</v>
      </c>
      <c r="J28" s="51"/>
      <c r="K28" s="51">
        <v>40690558</v>
      </c>
      <c r="L28" s="51"/>
      <c r="M28" s="51">
        <v>40690558</v>
      </c>
      <c r="P28" s="12"/>
      <c r="Q28" s="12"/>
    </row>
    <row r="29" spans="1:17" ht="22.5" customHeight="1">
      <c r="A29" s="1" t="s">
        <v>94</v>
      </c>
      <c r="E29" s="10" t="s">
        <v>175</v>
      </c>
      <c r="G29" s="51">
        <v>27708412</v>
      </c>
      <c r="H29" s="85"/>
      <c r="I29" s="51">
        <v>29093247</v>
      </c>
      <c r="J29" s="51"/>
      <c r="K29" s="51">
        <v>4736427</v>
      </c>
      <c r="L29" s="85"/>
      <c r="M29" s="51">
        <v>4653057</v>
      </c>
      <c r="P29" s="12"/>
      <c r="Q29" s="12"/>
    </row>
    <row r="30" spans="1:17" ht="22.5" customHeight="1">
      <c r="A30" s="13" t="s">
        <v>20</v>
      </c>
      <c r="E30" s="10">
        <v>9</v>
      </c>
      <c r="G30" s="51">
        <v>2442300</v>
      </c>
      <c r="H30" s="85"/>
      <c r="I30" s="51">
        <v>2442300</v>
      </c>
      <c r="J30" s="51"/>
      <c r="K30" s="51">
        <v>2442300</v>
      </c>
      <c r="L30" s="85"/>
      <c r="M30" s="51">
        <v>2442300</v>
      </c>
      <c r="P30" s="12"/>
      <c r="Q30" s="12"/>
    </row>
    <row r="31" spans="1:17" ht="22.5" customHeight="1">
      <c r="A31" s="13" t="s">
        <v>21</v>
      </c>
      <c r="E31" s="10">
        <v>5</v>
      </c>
      <c r="G31" s="51">
        <v>113000</v>
      </c>
      <c r="H31" s="85"/>
      <c r="I31" s="51">
        <v>113000</v>
      </c>
      <c r="J31" s="51"/>
      <c r="K31" s="51">
        <v>113000</v>
      </c>
      <c r="L31" s="85"/>
      <c r="M31" s="51">
        <v>113000</v>
      </c>
      <c r="P31" s="12"/>
      <c r="Q31" s="12"/>
    </row>
    <row r="32" spans="1:17" ht="22.5" customHeight="1">
      <c r="A32" s="13" t="s">
        <v>179</v>
      </c>
      <c r="E32" s="10">
        <v>17</v>
      </c>
      <c r="G32" s="51">
        <v>200570</v>
      </c>
      <c r="H32" s="85"/>
      <c r="I32" s="51">
        <v>226403</v>
      </c>
      <c r="J32" s="51"/>
      <c r="K32" s="51">
        <v>0</v>
      </c>
      <c r="L32" s="85"/>
      <c r="M32" s="51">
        <v>0</v>
      </c>
      <c r="P32" s="12"/>
      <c r="Q32" s="12"/>
    </row>
    <row r="33" spans="1:17" ht="22.5" customHeight="1">
      <c r="A33" s="1" t="s">
        <v>135</v>
      </c>
      <c r="E33" s="10">
        <v>10</v>
      </c>
      <c r="G33" s="51">
        <v>938585</v>
      </c>
      <c r="H33" s="85"/>
      <c r="I33" s="51">
        <v>696907</v>
      </c>
      <c r="J33" s="86"/>
      <c r="K33" s="51">
        <v>0</v>
      </c>
      <c r="L33" s="85"/>
      <c r="M33" s="51">
        <v>0</v>
      </c>
      <c r="P33" s="12"/>
      <c r="Q33" s="12"/>
    </row>
    <row r="34" spans="1:17" ht="22.5" customHeight="1">
      <c r="A34" s="1" t="s">
        <v>171</v>
      </c>
      <c r="E34" s="10">
        <v>4</v>
      </c>
      <c r="G34" s="51">
        <v>10398</v>
      </c>
      <c r="H34" s="85"/>
      <c r="I34" s="51">
        <v>9901</v>
      </c>
      <c r="J34" s="51"/>
      <c r="K34" s="51">
        <v>28455</v>
      </c>
      <c r="L34" s="85"/>
      <c r="M34" s="51">
        <v>16911</v>
      </c>
      <c r="P34" s="12"/>
      <c r="Q34" s="12"/>
    </row>
    <row r="35" spans="1:17" ht="22.5" customHeight="1">
      <c r="A35" s="1" t="s">
        <v>13</v>
      </c>
      <c r="E35" s="10">
        <v>4</v>
      </c>
      <c r="G35" s="51">
        <v>41656</v>
      </c>
      <c r="H35" s="85"/>
      <c r="I35" s="51">
        <v>42494</v>
      </c>
      <c r="J35" s="51"/>
      <c r="K35" s="51">
        <v>1245437</v>
      </c>
      <c r="L35" s="85"/>
      <c r="M35" s="51">
        <v>1266966</v>
      </c>
      <c r="P35" s="12"/>
      <c r="Q35" s="12"/>
    </row>
    <row r="36" spans="1:17" ht="22.5" customHeight="1">
      <c r="A36" s="1" t="s">
        <v>23</v>
      </c>
      <c r="G36" s="51">
        <v>318568</v>
      </c>
      <c r="H36" s="85"/>
      <c r="I36" s="51">
        <v>318568</v>
      </c>
      <c r="J36" s="51"/>
      <c r="K36" s="51">
        <v>305390</v>
      </c>
      <c r="L36" s="85"/>
      <c r="M36" s="51">
        <v>305390</v>
      </c>
      <c r="P36" s="12"/>
      <c r="Q36" s="12"/>
    </row>
    <row r="37" spans="1:17" ht="22.5" customHeight="1">
      <c r="A37" s="1" t="s">
        <v>22</v>
      </c>
      <c r="E37" s="10">
        <v>11</v>
      </c>
      <c r="G37" s="51">
        <v>19366807</v>
      </c>
      <c r="H37" s="85"/>
      <c r="I37" s="51">
        <v>19772596</v>
      </c>
      <c r="J37" s="51"/>
      <c r="K37" s="51">
        <v>545825</v>
      </c>
      <c r="L37" s="85"/>
      <c r="M37" s="51">
        <v>551934</v>
      </c>
      <c r="P37" s="12"/>
      <c r="Q37" s="12"/>
    </row>
    <row r="38" spans="1:17" ht="22.5" customHeight="1">
      <c r="A38" s="1" t="s">
        <v>24</v>
      </c>
      <c r="G38" s="51">
        <v>224215</v>
      </c>
      <c r="H38" s="85"/>
      <c r="I38" s="51">
        <v>228712</v>
      </c>
      <c r="J38" s="51"/>
      <c r="K38" s="51">
        <v>0</v>
      </c>
      <c r="L38" s="85"/>
      <c r="M38" s="51">
        <v>0</v>
      </c>
      <c r="P38" s="12"/>
      <c r="Q38" s="12"/>
    </row>
    <row r="39" spans="1:17" ht="22.5" customHeight="1">
      <c r="A39" s="1" t="s">
        <v>221</v>
      </c>
      <c r="G39" s="51">
        <v>2874563</v>
      </c>
      <c r="H39" s="85"/>
      <c r="I39" s="51">
        <v>2982370</v>
      </c>
      <c r="J39" s="51"/>
      <c r="K39" s="51">
        <v>6510</v>
      </c>
      <c r="L39" s="85"/>
      <c r="M39" s="51">
        <v>7159</v>
      </c>
      <c r="P39" s="12"/>
      <c r="Q39" s="12"/>
    </row>
    <row r="40" spans="1:17" ht="22.5" customHeight="1">
      <c r="A40" s="1" t="s">
        <v>83</v>
      </c>
      <c r="E40" s="10">
        <v>4</v>
      </c>
      <c r="G40" s="66">
        <v>15623389</v>
      </c>
      <c r="H40" s="51"/>
      <c r="I40" s="66">
        <v>16407697</v>
      </c>
      <c r="J40" s="51"/>
      <c r="K40" s="51">
        <v>0</v>
      </c>
      <c r="L40" s="51"/>
      <c r="M40" s="51">
        <v>0</v>
      </c>
      <c r="P40" s="12"/>
      <c r="Q40" s="12"/>
    </row>
    <row r="41" spans="1:17" ht="22.5" customHeight="1">
      <c r="A41" s="1" t="s">
        <v>25</v>
      </c>
      <c r="G41" s="51">
        <v>123162</v>
      </c>
      <c r="H41" s="85"/>
      <c r="I41" s="51">
        <v>202232</v>
      </c>
      <c r="J41" s="51"/>
      <c r="K41" s="51">
        <v>28053</v>
      </c>
      <c r="L41" s="85"/>
      <c r="M41" s="51">
        <v>32422</v>
      </c>
      <c r="P41" s="12"/>
      <c r="Q41" s="12"/>
    </row>
    <row r="42" spans="1:17" ht="22.5" customHeight="1">
      <c r="A42" s="1" t="s">
        <v>26</v>
      </c>
      <c r="G42" s="51">
        <v>1385963</v>
      </c>
      <c r="H42" s="85"/>
      <c r="I42" s="51">
        <v>1386743</v>
      </c>
      <c r="J42" s="51"/>
      <c r="K42" s="51">
        <v>4457</v>
      </c>
      <c r="L42" s="85"/>
      <c r="M42" s="51">
        <v>4457</v>
      </c>
      <c r="P42" s="12"/>
      <c r="Q42" s="12"/>
    </row>
    <row r="43" spans="1:17" ht="22.5" customHeight="1">
      <c r="A43" s="2" t="s">
        <v>27</v>
      </c>
      <c r="G43" s="71">
        <f>SUM(G26:G42)</f>
        <v>75511866</v>
      </c>
      <c r="H43" s="85"/>
      <c r="I43" s="71">
        <f>SUM(I26:I42)</f>
        <v>78090998</v>
      </c>
      <c r="J43" s="72"/>
      <c r="K43" s="71">
        <f>SUM(K26:K42)</f>
        <v>50911016</v>
      </c>
      <c r="L43" s="85"/>
      <c r="M43" s="71">
        <f>SUM(M26:M42)</f>
        <v>50848758</v>
      </c>
    </row>
    <row r="44" spans="1:17" ht="10.7" customHeight="1">
      <c r="A44" s="2"/>
      <c r="B44" s="2"/>
      <c r="C44" s="2"/>
      <c r="D44" s="2"/>
      <c r="E44" s="3"/>
      <c r="F44" s="3"/>
      <c r="G44" s="3"/>
      <c r="H44" s="3"/>
      <c r="I44" s="3"/>
      <c r="J44" s="3"/>
      <c r="K44" s="4"/>
      <c r="L44" s="4"/>
      <c r="M44" s="4"/>
    </row>
    <row r="45" spans="1:17" ht="22.5" customHeight="1" thickBot="1">
      <c r="A45" s="2" t="s">
        <v>28</v>
      </c>
      <c r="G45" s="88">
        <f>G23+G43</f>
        <v>103185796</v>
      </c>
      <c r="H45" s="89"/>
      <c r="I45" s="88">
        <f>I23+I43</f>
        <v>101251902</v>
      </c>
      <c r="J45" s="72"/>
      <c r="K45" s="88">
        <f>K23+K43</f>
        <v>56483089</v>
      </c>
      <c r="L45" s="85"/>
      <c r="M45" s="88">
        <f>M23+M43</f>
        <v>56647417</v>
      </c>
    </row>
    <row r="46" spans="1:17" ht="10.7" customHeight="1" thickTop="1">
      <c r="A46" s="2"/>
      <c r="B46" s="2"/>
      <c r="C46" s="2"/>
      <c r="D46" s="2"/>
      <c r="E46" s="3"/>
      <c r="F46" s="3"/>
      <c r="G46" s="3"/>
      <c r="H46" s="3"/>
      <c r="I46" s="3"/>
      <c r="J46" s="3"/>
      <c r="K46" s="4"/>
      <c r="L46" s="4"/>
      <c r="M46" s="4"/>
    </row>
    <row r="47" spans="1:17" ht="24" customHeight="1">
      <c r="A47" s="143" t="s">
        <v>185</v>
      </c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</row>
    <row r="48" spans="1:17" ht="24" customHeight="1">
      <c r="A48" s="143" t="s">
        <v>0</v>
      </c>
      <c r="B48" s="143"/>
      <c r="C48" s="143"/>
      <c r="D48" s="143"/>
      <c r="E48" s="143"/>
      <c r="F48" s="143"/>
      <c r="G48" s="143"/>
      <c r="H48" s="143"/>
      <c r="I48" s="143"/>
      <c r="J48" s="143"/>
      <c r="K48" s="143"/>
      <c r="L48" s="143"/>
      <c r="M48" s="143"/>
    </row>
    <row r="49" spans="1:17" ht="12" customHeight="1">
      <c r="A49" s="2"/>
      <c r="B49" s="2"/>
      <c r="C49" s="2"/>
      <c r="D49" s="2"/>
      <c r="E49" s="3"/>
      <c r="F49" s="3"/>
      <c r="G49" s="3"/>
      <c r="H49" s="3"/>
      <c r="I49" s="3"/>
      <c r="J49" s="3"/>
      <c r="K49" s="4"/>
      <c r="L49" s="4"/>
      <c r="M49" s="4"/>
    </row>
    <row r="50" spans="1:17" ht="22.5" customHeight="1">
      <c r="E50" s="5"/>
      <c r="F50" s="5"/>
      <c r="G50" s="144" t="s">
        <v>1</v>
      </c>
      <c r="H50" s="144"/>
      <c r="I50" s="144"/>
      <c r="J50" s="144"/>
      <c r="K50" s="144" t="s">
        <v>2</v>
      </c>
      <c r="L50" s="144"/>
      <c r="M50" s="144"/>
    </row>
    <row r="51" spans="1:17" ht="22.5" customHeight="1">
      <c r="E51" s="5"/>
      <c r="F51" s="5"/>
      <c r="G51" s="94" t="s">
        <v>100</v>
      </c>
      <c r="H51" s="94"/>
      <c r="I51" s="94" t="s">
        <v>3</v>
      </c>
      <c r="J51" s="94"/>
      <c r="K51" s="94" t="s">
        <v>100</v>
      </c>
      <c r="L51" s="94"/>
      <c r="M51" s="94" t="s">
        <v>3</v>
      </c>
    </row>
    <row r="52" spans="1:17" ht="22.5" customHeight="1">
      <c r="A52" s="16" t="s">
        <v>29</v>
      </c>
      <c r="B52" s="17"/>
      <c r="C52" s="17"/>
      <c r="D52" s="17"/>
      <c r="E52" s="7" t="s">
        <v>5</v>
      </c>
      <c r="F52" s="7"/>
      <c r="G52" s="8" t="s">
        <v>178</v>
      </c>
      <c r="H52" s="9"/>
      <c r="I52" s="8" t="s">
        <v>136</v>
      </c>
      <c r="J52" s="8"/>
      <c r="K52" s="8" t="s">
        <v>178</v>
      </c>
      <c r="L52" s="9"/>
      <c r="M52" s="8" t="s">
        <v>136</v>
      </c>
    </row>
    <row r="53" spans="1:17" ht="22.5" customHeight="1">
      <c r="A53" s="16"/>
      <c r="B53" s="17"/>
      <c r="C53" s="17"/>
      <c r="D53" s="17"/>
      <c r="E53" s="7"/>
      <c r="F53" s="7"/>
      <c r="G53" s="8" t="s">
        <v>140</v>
      </c>
      <c r="H53" s="9"/>
      <c r="I53" s="8"/>
      <c r="J53" s="8"/>
      <c r="K53" s="8" t="s">
        <v>140</v>
      </c>
      <c r="L53" s="9"/>
      <c r="M53" s="8"/>
    </row>
    <row r="54" spans="1:17" ht="22.5" customHeight="1">
      <c r="A54" s="2"/>
      <c r="B54" s="17"/>
      <c r="C54" s="17"/>
      <c r="D54" s="17"/>
      <c r="E54" s="84"/>
      <c r="F54" s="84"/>
      <c r="G54" s="145" t="s">
        <v>101</v>
      </c>
      <c r="H54" s="145"/>
      <c r="I54" s="145"/>
      <c r="J54" s="145"/>
      <c r="K54" s="145"/>
      <c r="L54" s="145"/>
      <c r="M54" s="145"/>
    </row>
    <row r="55" spans="1:17" ht="22.5" customHeight="1">
      <c r="A55" s="11" t="s">
        <v>30</v>
      </c>
      <c r="G55" s="12"/>
      <c r="H55" s="12"/>
      <c r="I55" s="12"/>
      <c r="J55" s="12"/>
      <c r="K55" s="12"/>
      <c r="L55" s="12"/>
      <c r="M55" s="12"/>
    </row>
    <row r="56" spans="1:17" ht="22.5" customHeight="1">
      <c r="A56" s="13" t="s">
        <v>181</v>
      </c>
      <c r="E56" s="10">
        <v>17</v>
      </c>
      <c r="G56" s="12">
        <v>3310</v>
      </c>
      <c r="H56" s="12"/>
      <c r="I56" s="12">
        <v>15428</v>
      </c>
      <c r="J56" s="12"/>
      <c r="K56" s="12">
        <v>0</v>
      </c>
      <c r="L56" s="12"/>
      <c r="M56" s="12">
        <v>0</v>
      </c>
      <c r="P56" s="12"/>
      <c r="Q56" s="12"/>
    </row>
    <row r="57" spans="1:17" ht="22.5" customHeight="1">
      <c r="A57" s="1" t="s">
        <v>226</v>
      </c>
      <c r="G57" s="51">
        <v>5917660</v>
      </c>
      <c r="H57" s="85"/>
      <c r="I57" s="51">
        <v>4408411</v>
      </c>
      <c r="J57" s="51"/>
      <c r="K57" s="51">
        <v>0</v>
      </c>
      <c r="L57" s="51"/>
      <c r="M57" s="51">
        <v>0</v>
      </c>
      <c r="P57" s="12"/>
      <c r="Q57" s="12"/>
    </row>
    <row r="58" spans="1:17" ht="22.5" customHeight="1">
      <c r="A58" s="56" t="s">
        <v>172</v>
      </c>
      <c r="B58" s="56"/>
      <c r="C58" s="56"/>
      <c r="D58" s="56"/>
      <c r="E58" s="10">
        <v>4</v>
      </c>
      <c r="G58" s="51">
        <v>1019818</v>
      </c>
      <c r="H58" s="85"/>
      <c r="I58" s="51">
        <v>1452201</v>
      </c>
      <c r="J58" s="51"/>
      <c r="K58" s="51">
        <v>132646</v>
      </c>
      <c r="L58" s="51"/>
      <c r="M58" s="51">
        <v>364305</v>
      </c>
      <c r="P58" s="12"/>
      <c r="Q58" s="12"/>
    </row>
    <row r="59" spans="1:17" ht="22.5" customHeight="1">
      <c r="A59" s="1" t="s">
        <v>168</v>
      </c>
      <c r="C59" s="56"/>
      <c r="D59" s="56"/>
      <c r="G59" s="51"/>
      <c r="H59" s="85"/>
      <c r="I59" s="51"/>
      <c r="J59" s="51"/>
      <c r="K59" s="51"/>
      <c r="L59" s="51"/>
      <c r="M59" s="51"/>
      <c r="P59" s="12"/>
      <c r="Q59" s="12"/>
    </row>
    <row r="60" spans="1:17" ht="22.5" customHeight="1">
      <c r="B60" s="1" t="s">
        <v>126</v>
      </c>
      <c r="E60" s="10" t="s">
        <v>224</v>
      </c>
      <c r="G60" s="51">
        <v>1015990</v>
      </c>
      <c r="H60" s="85"/>
      <c r="I60" s="51">
        <v>939377</v>
      </c>
      <c r="J60" s="51"/>
      <c r="K60" s="51">
        <v>0</v>
      </c>
      <c r="L60" s="51"/>
      <c r="M60" s="51">
        <v>0</v>
      </c>
      <c r="P60" s="12"/>
      <c r="Q60" s="12"/>
    </row>
    <row r="61" spans="1:17" ht="22.5" customHeight="1">
      <c r="A61" s="1" t="s">
        <v>180</v>
      </c>
      <c r="E61" s="10" t="s">
        <v>224</v>
      </c>
      <c r="G61" s="51">
        <v>3403667</v>
      </c>
      <c r="H61" s="85"/>
      <c r="I61" s="51">
        <v>3471390</v>
      </c>
      <c r="J61" s="51"/>
      <c r="K61" s="51">
        <v>0</v>
      </c>
      <c r="L61" s="51"/>
      <c r="M61" s="51">
        <v>0</v>
      </c>
      <c r="P61" s="12"/>
      <c r="Q61" s="12"/>
    </row>
    <row r="62" spans="1:17" ht="22.5" customHeight="1">
      <c r="A62" s="1" t="s">
        <v>32</v>
      </c>
      <c r="G62" s="51"/>
      <c r="H62" s="85"/>
      <c r="I62" s="51"/>
      <c r="J62" s="51"/>
      <c r="K62" s="51"/>
      <c r="L62" s="85"/>
      <c r="M62" s="51"/>
      <c r="P62" s="12"/>
      <c r="Q62" s="12"/>
    </row>
    <row r="63" spans="1:17" ht="22.5" customHeight="1">
      <c r="B63" s="1" t="s">
        <v>126</v>
      </c>
      <c r="E63" s="10">
        <v>13</v>
      </c>
      <c r="G63" s="51">
        <v>713</v>
      </c>
      <c r="H63" s="85"/>
      <c r="I63" s="51">
        <v>843</v>
      </c>
      <c r="J63" s="51"/>
      <c r="K63" s="51">
        <v>0</v>
      </c>
      <c r="L63" s="51"/>
      <c r="M63" s="51">
        <v>0</v>
      </c>
      <c r="P63" s="12"/>
      <c r="Q63" s="12"/>
    </row>
    <row r="64" spans="1:17" ht="22.5" customHeight="1">
      <c r="A64" s="1" t="s">
        <v>33</v>
      </c>
      <c r="G64" s="51">
        <v>211671</v>
      </c>
      <c r="H64" s="85"/>
      <c r="I64" s="51">
        <v>87655</v>
      </c>
      <c r="J64" s="51"/>
      <c r="K64" s="51">
        <v>0</v>
      </c>
      <c r="L64" s="51"/>
      <c r="M64" s="51">
        <v>0</v>
      </c>
      <c r="P64" s="12"/>
      <c r="Q64" s="12"/>
    </row>
    <row r="65" spans="1:17" ht="22.5" customHeight="1">
      <c r="A65" s="56" t="s">
        <v>34</v>
      </c>
      <c r="B65" s="56"/>
      <c r="C65" s="56"/>
      <c r="D65" s="56"/>
      <c r="G65" s="51">
        <v>130037</v>
      </c>
      <c r="H65" s="85"/>
      <c r="I65" s="51">
        <v>61347</v>
      </c>
      <c r="J65" s="51"/>
      <c r="K65" s="51">
        <v>21452</v>
      </c>
      <c r="L65" s="85"/>
      <c r="M65" s="51">
        <v>22216</v>
      </c>
      <c r="P65" s="12"/>
      <c r="Q65" s="12"/>
    </row>
    <row r="66" spans="1:17" ht="22.5" customHeight="1">
      <c r="A66" s="2" t="s">
        <v>35</v>
      </c>
      <c r="G66" s="71">
        <f>SUM(G56:G65)</f>
        <v>11702866</v>
      </c>
      <c r="H66" s="85"/>
      <c r="I66" s="71">
        <f>SUM(I56:I65)</f>
        <v>10436652</v>
      </c>
      <c r="J66" s="72"/>
      <c r="K66" s="71">
        <f>SUM(K57:K65)</f>
        <v>154098</v>
      </c>
      <c r="L66" s="85"/>
      <c r="M66" s="71">
        <f>SUM(M56:M65)</f>
        <v>386521</v>
      </c>
    </row>
    <row r="67" spans="1:17" ht="12" customHeight="1">
      <c r="A67" s="2"/>
      <c r="B67" s="2"/>
      <c r="C67" s="2"/>
      <c r="D67" s="2"/>
      <c r="E67" s="3"/>
      <c r="F67" s="3"/>
      <c r="G67" s="3"/>
      <c r="H67" s="3"/>
      <c r="I67" s="3"/>
      <c r="J67" s="3"/>
      <c r="K67" s="4"/>
      <c r="L67" s="4"/>
      <c r="M67" s="4"/>
    </row>
    <row r="68" spans="1:17" ht="22.5" customHeight="1">
      <c r="A68" s="11" t="s">
        <v>36</v>
      </c>
      <c r="G68" s="86"/>
      <c r="H68" s="86"/>
      <c r="I68" s="86"/>
      <c r="J68" s="86"/>
      <c r="K68" s="86"/>
      <c r="L68" s="86"/>
      <c r="M68" s="86"/>
    </row>
    <row r="69" spans="1:17" ht="22.5" customHeight="1">
      <c r="A69" s="56" t="s">
        <v>31</v>
      </c>
      <c r="B69" s="56"/>
      <c r="C69" s="56"/>
      <c r="D69" s="56"/>
      <c r="E69" s="10" t="s">
        <v>224</v>
      </c>
      <c r="G69" s="51">
        <v>12529372</v>
      </c>
      <c r="H69" s="85"/>
      <c r="I69" s="51">
        <v>12633425</v>
      </c>
      <c r="J69" s="51"/>
      <c r="K69" s="51">
        <v>0</v>
      </c>
      <c r="L69" s="51"/>
      <c r="M69" s="51">
        <v>0</v>
      </c>
      <c r="P69" s="12"/>
      <c r="Q69" s="12"/>
    </row>
    <row r="70" spans="1:17" ht="22.5" customHeight="1">
      <c r="A70" s="1" t="s">
        <v>37</v>
      </c>
      <c r="E70" s="10" t="s">
        <v>224</v>
      </c>
      <c r="G70" s="51">
        <v>15821396</v>
      </c>
      <c r="H70" s="85"/>
      <c r="I70" s="51">
        <v>16107245</v>
      </c>
      <c r="J70" s="51"/>
      <c r="K70" s="51">
        <v>0</v>
      </c>
      <c r="L70" s="51"/>
      <c r="M70" s="51">
        <v>0</v>
      </c>
      <c r="P70" s="12"/>
      <c r="Q70" s="12"/>
    </row>
    <row r="71" spans="1:17" ht="22.5" customHeight="1">
      <c r="A71" s="13" t="s">
        <v>181</v>
      </c>
      <c r="B71" s="56"/>
      <c r="C71" s="56"/>
      <c r="D71" s="56"/>
      <c r="E71" s="10">
        <v>17</v>
      </c>
      <c r="G71" s="51">
        <v>718154</v>
      </c>
      <c r="H71" s="85"/>
      <c r="I71" s="51">
        <v>358117</v>
      </c>
      <c r="J71" s="51"/>
      <c r="K71" s="51">
        <v>0</v>
      </c>
      <c r="L71" s="51"/>
      <c r="M71" s="51">
        <v>0</v>
      </c>
      <c r="P71" s="12"/>
      <c r="Q71" s="12"/>
    </row>
    <row r="72" spans="1:17" ht="22.5" customHeight="1">
      <c r="A72" s="1" t="s">
        <v>32</v>
      </c>
      <c r="E72" s="10">
        <v>13</v>
      </c>
      <c r="G72" s="51">
        <v>917</v>
      </c>
      <c r="H72" s="85"/>
      <c r="I72" s="51">
        <v>1100</v>
      </c>
      <c r="J72" s="51"/>
      <c r="K72" s="51">
        <v>0</v>
      </c>
      <c r="L72" s="51"/>
      <c r="M72" s="51">
        <v>0</v>
      </c>
      <c r="P72" s="12"/>
      <c r="Q72" s="12"/>
    </row>
    <row r="73" spans="1:17" ht="22.5" customHeight="1">
      <c r="A73" s="13" t="s">
        <v>38</v>
      </c>
      <c r="G73" s="51">
        <v>1470498</v>
      </c>
      <c r="H73" s="85"/>
      <c r="I73" s="51">
        <v>1478916</v>
      </c>
      <c r="J73" s="51"/>
      <c r="K73" s="51">
        <v>0</v>
      </c>
      <c r="L73" s="51"/>
      <c r="M73" s="51">
        <v>0</v>
      </c>
      <c r="P73" s="12"/>
      <c r="Q73" s="12"/>
    </row>
    <row r="74" spans="1:17" ht="22.5" customHeight="1">
      <c r="A74" s="13" t="s">
        <v>111</v>
      </c>
      <c r="G74" s="51"/>
      <c r="H74" s="85"/>
      <c r="I74" s="51"/>
      <c r="J74" s="51"/>
      <c r="K74" s="51"/>
      <c r="L74" s="51"/>
      <c r="M74" s="51"/>
      <c r="P74" s="12"/>
      <c r="Q74" s="12"/>
    </row>
    <row r="75" spans="1:17" ht="22.5" customHeight="1">
      <c r="B75" s="1" t="s">
        <v>158</v>
      </c>
      <c r="G75" s="51">
        <v>155840</v>
      </c>
      <c r="H75" s="85"/>
      <c r="I75" s="51">
        <v>176809</v>
      </c>
      <c r="J75" s="51"/>
      <c r="K75" s="51">
        <v>125481</v>
      </c>
      <c r="L75" s="85"/>
      <c r="M75" s="51">
        <v>147678</v>
      </c>
      <c r="P75" s="12"/>
      <c r="Q75" s="12"/>
    </row>
    <row r="76" spans="1:17" ht="22.5" customHeight="1">
      <c r="A76" s="1" t="s">
        <v>112</v>
      </c>
      <c r="G76" s="51">
        <v>123251</v>
      </c>
      <c r="H76" s="85"/>
      <c r="I76" s="51">
        <v>123621</v>
      </c>
      <c r="J76" s="51"/>
      <c r="K76" s="51">
        <v>0</v>
      </c>
      <c r="L76" s="51"/>
      <c r="M76" s="51">
        <v>0</v>
      </c>
      <c r="P76" s="12"/>
      <c r="Q76" s="12"/>
    </row>
    <row r="77" spans="1:17" ht="22.5" customHeight="1">
      <c r="A77" s="2" t="s">
        <v>39</v>
      </c>
      <c r="B77" s="2"/>
      <c r="G77" s="71">
        <f>SUM(G69:G76)</f>
        <v>30819428</v>
      </c>
      <c r="H77" s="87"/>
      <c r="I77" s="71">
        <f>SUM(I69:I76)</f>
        <v>30879233</v>
      </c>
      <c r="J77" s="72"/>
      <c r="K77" s="71">
        <f>SUM(K69:K76)</f>
        <v>125481</v>
      </c>
      <c r="L77" s="52"/>
      <c r="M77" s="71">
        <f>SUM(M69:M76)</f>
        <v>147678</v>
      </c>
    </row>
    <row r="78" spans="1:17" ht="12" customHeight="1">
      <c r="A78" s="2"/>
      <c r="B78" s="2"/>
      <c r="C78" s="2"/>
      <c r="D78" s="2"/>
      <c r="E78" s="3"/>
      <c r="F78" s="3"/>
      <c r="G78" s="3"/>
      <c r="H78" s="3"/>
      <c r="I78" s="3"/>
      <c r="J78" s="3"/>
      <c r="K78" s="4"/>
      <c r="L78" s="4"/>
      <c r="M78" s="4"/>
    </row>
    <row r="79" spans="1:17" ht="22.5" customHeight="1">
      <c r="A79" s="2" t="s">
        <v>40</v>
      </c>
      <c r="B79" s="2"/>
      <c r="C79" s="2"/>
      <c r="D79" s="2"/>
      <c r="G79" s="108">
        <f>G66+G77</f>
        <v>42522294</v>
      </c>
      <c r="H79" s="87"/>
      <c r="I79" s="108">
        <f>I66+I77</f>
        <v>41315885</v>
      </c>
      <c r="J79" s="72"/>
      <c r="K79" s="108">
        <f>K66+K77</f>
        <v>279579</v>
      </c>
      <c r="L79" s="52"/>
      <c r="M79" s="108">
        <f>M66+M77</f>
        <v>534199</v>
      </c>
    </row>
    <row r="80" spans="1:17" ht="12" customHeight="1">
      <c r="A80" s="2"/>
      <c r="B80" s="2"/>
      <c r="C80" s="2"/>
      <c r="D80" s="2"/>
      <c r="E80" s="3"/>
      <c r="F80" s="3"/>
      <c r="G80" s="3"/>
      <c r="H80" s="3"/>
      <c r="I80" s="3"/>
      <c r="J80" s="3"/>
      <c r="K80" s="4"/>
      <c r="L80" s="4"/>
      <c r="M80" s="4"/>
    </row>
    <row r="81" spans="1:17" ht="24" customHeight="1">
      <c r="A81" s="143" t="s">
        <v>185</v>
      </c>
      <c r="B81" s="143"/>
      <c r="C81" s="143"/>
      <c r="D81" s="143"/>
      <c r="E81" s="143"/>
      <c r="F81" s="143"/>
      <c r="G81" s="143"/>
      <c r="H81" s="143"/>
      <c r="I81" s="143"/>
      <c r="J81" s="143"/>
      <c r="K81" s="143"/>
      <c r="L81" s="143"/>
      <c r="M81" s="143"/>
    </row>
    <row r="82" spans="1:17" ht="24" customHeight="1">
      <c r="A82" s="143" t="s">
        <v>0</v>
      </c>
      <c r="B82" s="143"/>
      <c r="C82" s="143"/>
      <c r="D82" s="143"/>
      <c r="E82" s="143"/>
      <c r="F82" s="143"/>
      <c r="G82" s="143"/>
      <c r="H82" s="143"/>
      <c r="I82" s="143"/>
      <c r="J82" s="143"/>
      <c r="K82" s="143"/>
      <c r="L82" s="143"/>
      <c r="M82" s="143"/>
    </row>
    <row r="83" spans="1:17" ht="12" customHeight="1">
      <c r="A83" s="2"/>
      <c r="B83" s="2"/>
      <c r="C83" s="2"/>
      <c r="D83" s="2"/>
      <c r="E83" s="3"/>
      <c r="F83" s="3"/>
      <c r="G83" s="3"/>
      <c r="H83" s="3"/>
      <c r="I83" s="3"/>
      <c r="J83" s="3"/>
      <c r="K83" s="4"/>
      <c r="L83" s="4"/>
      <c r="M83" s="4"/>
    </row>
    <row r="84" spans="1:17" ht="22.5" customHeight="1">
      <c r="E84" s="5"/>
      <c r="F84" s="5"/>
      <c r="G84" s="144" t="s">
        <v>1</v>
      </c>
      <c r="H84" s="144"/>
      <c r="I84" s="144"/>
      <c r="J84" s="144"/>
      <c r="K84" s="144" t="s">
        <v>2</v>
      </c>
      <c r="L84" s="144"/>
      <c r="M84" s="144"/>
    </row>
    <row r="85" spans="1:17" ht="22.5" customHeight="1">
      <c r="E85" s="5"/>
      <c r="F85" s="5"/>
      <c r="G85" s="94" t="s">
        <v>100</v>
      </c>
      <c r="H85" s="94"/>
      <c r="I85" s="94" t="s">
        <v>3</v>
      </c>
      <c r="J85" s="94"/>
      <c r="K85" s="94" t="s">
        <v>100</v>
      </c>
      <c r="L85" s="94"/>
      <c r="M85" s="94" t="s">
        <v>3</v>
      </c>
    </row>
    <row r="86" spans="1:17" ht="22.5" customHeight="1">
      <c r="A86" s="16" t="s">
        <v>29</v>
      </c>
      <c r="B86" s="17"/>
      <c r="C86" s="17"/>
      <c r="D86" s="17"/>
      <c r="E86" s="7" t="s">
        <v>5</v>
      </c>
      <c r="F86" s="7"/>
      <c r="G86" s="8" t="s">
        <v>178</v>
      </c>
      <c r="H86" s="9"/>
      <c r="I86" s="8" t="s">
        <v>136</v>
      </c>
      <c r="J86" s="8"/>
      <c r="K86" s="8" t="s">
        <v>178</v>
      </c>
      <c r="L86" s="9"/>
      <c r="M86" s="8" t="s">
        <v>136</v>
      </c>
    </row>
    <row r="87" spans="1:17" ht="22.5" customHeight="1">
      <c r="A87" s="16"/>
      <c r="B87" s="17"/>
      <c r="C87" s="17"/>
      <c r="D87" s="17"/>
      <c r="E87" s="7"/>
      <c r="F87" s="7"/>
      <c r="G87" s="8" t="s">
        <v>140</v>
      </c>
      <c r="H87" s="9"/>
      <c r="I87" s="8"/>
      <c r="J87" s="8"/>
      <c r="K87" s="8" t="s">
        <v>140</v>
      </c>
      <c r="L87" s="9"/>
      <c r="M87" s="8"/>
    </row>
    <row r="88" spans="1:17" ht="22.5" customHeight="1">
      <c r="A88" s="2"/>
      <c r="B88" s="17"/>
      <c r="C88" s="17"/>
      <c r="D88" s="17"/>
      <c r="E88" s="84"/>
      <c r="F88" s="84"/>
      <c r="G88" s="145" t="s">
        <v>101</v>
      </c>
      <c r="H88" s="145"/>
      <c r="I88" s="145"/>
      <c r="J88" s="145"/>
      <c r="K88" s="145"/>
      <c r="L88" s="145"/>
      <c r="M88" s="145"/>
    </row>
    <row r="89" spans="1:17" ht="22.5" customHeight="1">
      <c r="A89" s="11" t="s">
        <v>41</v>
      </c>
      <c r="G89" s="12"/>
      <c r="H89" s="12"/>
      <c r="I89" s="12"/>
      <c r="J89" s="12"/>
      <c r="K89" s="12"/>
      <c r="L89" s="12"/>
      <c r="M89" s="12"/>
    </row>
    <row r="90" spans="1:17" ht="22.5" customHeight="1">
      <c r="A90" s="1" t="s">
        <v>42</v>
      </c>
      <c r="G90" s="12"/>
      <c r="H90" s="12"/>
      <c r="I90" s="12"/>
      <c r="J90" s="12"/>
      <c r="K90" s="12"/>
      <c r="L90" s="12"/>
      <c r="M90" s="12"/>
    </row>
    <row r="91" spans="1:17" ht="22.5" customHeight="1" thickBot="1">
      <c r="B91" s="1" t="s">
        <v>159</v>
      </c>
      <c r="G91" s="110">
        <v>14500000</v>
      </c>
      <c r="H91" s="85"/>
      <c r="I91" s="110">
        <v>14500000</v>
      </c>
      <c r="J91" s="54"/>
      <c r="K91" s="110">
        <v>14500000</v>
      </c>
      <c r="L91" s="51"/>
      <c r="M91" s="110">
        <v>14500000</v>
      </c>
      <c r="P91" s="12"/>
      <c r="Q91" s="12"/>
    </row>
    <row r="92" spans="1:17" ht="22.5" customHeight="1" thickTop="1">
      <c r="B92" s="1" t="s">
        <v>160</v>
      </c>
      <c r="G92" s="51">
        <v>14500000</v>
      </c>
      <c r="H92" s="85"/>
      <c r="I92" s="51">
        <v>14500000</v>
      </c>
      <c r="J92" s="51"/>
      <c r="K92" s="51">
        <v>14500000</v>
      </c>
      <c r="L92" s="51"/>
      <c r="M92" s="51">
        <v>14500000</v>
      </c>
      <c r="P92" s="12"/>
      <c r="Q92" s="12"/>
    </row>
    <row r="93" spans="1:17" ht="22.5" customHeight="1">
      <c r="A93" s="1" t="s">
        <v>43</v>
      </c>
      <c r="G93" s="51">
        <v>1531778</v>
      </c>
      <c r="H93" s="85"/>
      <c r="I93" s="51">
        <v>1531778</v>
      </c>
      <c r="J93" s="51"/>
      <c r="K93" s="51">
        <v>1531778</v>
      </c>
      <c r="L93" s="51"/>
      <c r="M93" s="51">
        <v>1531778</v>
      </c>
      <c r="P93" s="12"/>
      <c r="Q93" s="12"/>
    </row>
    <row r="94" spans="1:17" ht="22.5" customHeight="1">
      <c r="A94" s="1" t="s">
        <v>89</v>
      </c>
      <c r="G94" s="51">
        <v>0</v>
      </c>
      <c r="H94" s="85"/>
      <c r="I94" s="51">
        <v>0</v>
      </c>
      <c r="J94" s="51"/>
      <c r="K94" s="51">
        <v>221309</v>
      </c>
      <c r="L94" s="51"/>
      <c r="M94" s="51">
        <v>221309</v>
      </c>
      <c r="P94" s="12"/>
      <c r="Q94" s="12"/>
    </row>
    <row r="95" spans="1:17" ht="22.5" customHeight="1">
      <c r="A95" s="1" t="s">
        <v>44</v>
      </c>
      <c r="G95" s="85"/>
      <c r="H95" s="85"/>
      <c r="I95" s="85"/>
      <c r="J95" s="85"/>
      <c r="K95" s="85"/>
      <c r="L95" s="85"/>
      <c r="M95" s="85"/>
    </row>
    <row r="96" spans="1:17" ht="22.5" customHeight="1">
      <c r="B96" s="1" t="s">
        <v>161</v>
      </c>
      <c r="G96" s="51"/>
      <c r="H96" s="51"/>
      <c r="I96" s="51"/>
      <c r="J96" s="51"/>
      <c r="K96" s="51"/>
      <c r="L96" s="51"/>
      <c r="M96" s="51"/>
    </row>
    <row r="97" spans="1:17" ht="22.5" customHeight="1">
      <c r="A97" s="1" t="s">
        <v>162</v>
      </c>
      <c r="G97" s="51">
        <v>1450000</v>
      </c>
      <c r="H97" s="51"/>
      <c r="I97" s="51">
        <v>1450000</v>
      </c>
      <c r="J97" s="51"/>
      <c r="K97" s="51">
        <v>1450000</v>
      </c>
      <c r="L97" s="51"/>
      <c r="M97" s="51">
        <v>1450000</v>
      </c>
      <c r="P97" s="12"/>
      <c r="Q97" s="12"/>
    </row>
    <row r="98" spans="1:17" ht="22.5" customHeight="1">
      <c r="B98" s="1" t="s">
        <v>45</v>
      </c>
      <c r="E98" s="10">
        <v>3</v>
      </c>
      <c r="G98" s="51">
        <v>50060239</v>
      </c>
      <c r="H98" s="85"/>
      <c r="I98" s="51">
        <v>48502769</v>
      </c>
      <c r="J98" s="51"/>
      <c r="K98" s="51">
        <v>38523242</v>
      </c>
      <c r="L98" s="85"/>
      <c r="M98" s="51">
        <v>38432950</v>
      </c>
      <c r="P98" s="12"/>
      <c r="Q98" s="12"/>
    </row>
    <row r="99" spans="1:17" ht="22.5" customHeight="1">
      <c r="A99" s="1" t="s">
        <v>46</v>
      </c>
      <c r="G99" s="51">
        <v>-6878515</v>
      </c>
      <c r="H99" s="85"/>
      <c r="I99" s="51">
        <v>-6048530</v>
      </c>
      <c r="J99" s="51"/>
      <c r="K99" s="51">
        <v>-22819</v>
      </c>
      <c r="L99" s="51"/>
      <c r="M99" s="51">
        <v>-22819</v>
      </c>
      <c r="P99" s="12"/>
      <c r="Q99" s="12"/>
    </row>
    <row r="100" spans="1:17" ht="22.5" customHeight="1">
      <c r="A100" s="17" t="s">
        <v>47</v>
      </c>
      <c r="B100" s="2"/>
      <c r="C100" s="2"/>
      <c r="D100" s="2"/>
      <c r="G100" s="71">
        <f>SUM(G92:G99)</f>
        <v>60663502</v>
      </c>
      <c r="H100" s="54"/>
      <c r="I100" s="71">
        <f>SUM(I92:I99)</f>
        <v>59936017</v>
      </c>
      <c r="J100" s="72"/>
      <c r="K100" s="71">
        <f>SUM(K92:K99)</f>
        <v>56203510</v>
      </c>
      <c r="L100" s="54"/>
      <c r="M100" s="71">
        <f>SUM(M92:M99)</f>
        <v>56113218</v>
      </c>
    </row>
    <row r="101" spans="1:17" ht="12" customHeight="1">
      <c r="A101" s="2"/>
      <c r="B101" s="2"/>
      <c r="C101" s="2"/>
      <c r="D101" s="2"/>
      <c r="E101" s="3"/>
      <c r="F101" s="3"/>
      <c r="G101" s="3"/>
      <c r="H101" s="3"/>
      <c r="I101" s="3"/>
      <c r="J101" s="3"/>
      <c r="K101" s="4"/>
      <c r="L101" s="4"/>
      <c r="M101" s="4"/>
    </row>
    <row r="102" spans="1:17" ht="22.5" customHeight="1" thickBot="1">
      <c r="A102" s="2" t="s">
        <v>48</v>
      </c>
      <c r="E102" s="128"/>
      <c r="F102" s="128"/>
      <c r="G102" s="88">
        <f>G100+G79</f>
        <v>103185796</v>
      </c>
      <c r="H102" s="54"/>
      <c r="I102" s="88">
        <f>I100+I79</f>
        <v>101251902</v>
      </c>
      <c r="J102" s="72"/>
      <c r="K102" s="88">
        <f>K100+K79</f>
        <v>56483089</v>
      </c>
      <c r="L102" s="54"/>
      <c r="M102" s="88">
        <f>M100+M79</f>
        <v>56647417</v>
      </c>
    </row>
    <row r="103" spans="1:17" ht="12" customHeight="1" thickTop="1">
      <c r="A103" s="2"/>
      <c r="B103" s="2"/>
      <c r="C103" s="2"/>
      <c r="D103" s="2"/>
      <c r="E103" s="3"/>
      <c r="F103" s="3"/>
      <c r="G103" s="3"/>
      <c r="H103" s="3"/>
      <c r="I103" s="3"/>
      <c r="J103" s="3"/>
      <c r="K103" s="4"/>
      <c r="L103" s="4"/>
      <c r="M103" s="4"/>
    </row>
    <row r="104" spans="1:17" ht="22.5" customHeight="1">
      <c r="G104" s="12"/>
      <c r="H104" s="12"/>
      <c r="I104" s="12"/>
      <c r="J104" s="12"/>
      <c r="K104" s="12"/>
      <c r="L104" s="12"/>
      <c r="M104" s="12"/>
    </row>
    <row r="105" spans="1:17" ht="22.5" customHeight="1">
      <c r="G105" s="12"/>
      <c r="I105" s="12"/>
      <c r="J105" s="12"/>
      <c r="K105" s="12"/>
      <c r="M105" s="12"/>
    </row>
    <row r="106" spans="1:17" ht="22.5" customHeight="1">
      <c r="G106" s="12"/>
      <c r="I106" s="12"/>
      <c r="J106" s="12"/>
      <c r="K106" s="12"/>
      <c r="M106" s="12"/>
    </row>
    <row r="107" spans="1:17" ht="22.5" customHeight="1">
      <c r="G107" s="12"/>
      <c r="I107" s="12"/>
      <c r="J107" s="12"/>
      <c r="K107" s="12"/>
      <c r="M107" s="12"/>
    </row>
    <row r="108" spans="1:17" ht="22.5" customHeight="1">
      <c r="G108" s="12"/>
      <c r="I108" s="12"/>
      <c r="J108" s="12"/>
      <c r="K108" s="12"/>
    </row>
    <row r="109" spans="1:17" ht="22.5" customHeight="1">
      <c r="G109" s="15"/>
      <c r="H109" s="15"/>
      <c r="I109" s="15"/>
      <c r="J109" s="15"/>
      <c r="K109" s="15"/>
      <c r="L109" s="15"/>
      <c r="M109" s="15"/>
    </row>
    <row r="110" spans="1:17" ht="22.5" customHeight="1">
      <c r="E110" s="18"/>
      <c r="F110" s="18"/>
      <c r="G110" s="96"/>
      <c r="K110" s="19"/>
      <c r="M110" s="19"/>
    </row>
    <row r="111" spans="1:17" ht="22.5" customHeight="1">
      <c r="E111" s="18"/>
      <c r="F111" s="18"/>
      <c r="K111" s="19"/>
      <c r="M111" s="19"/>
    </row>
    <row r="112" spans="1:17" ht="22.5" customHeight="1">
      <c r="G112" s="12"/>
    </row>
    <row r="113" spans="7:7" ht="22.5" customHeight="1">
      <c r="G113" s="12"/>
    </row>
  </sheetData>
  <mergeCells count="14">
    <mergeCell ref="A82:M82"/>
    <mergeCell ref="G84:J84"/>
    <mergeCell ref="K84:M84"/>
    <mergeCell ref="G88:M88"/>
    <mergeCell ref="K4:M4"/>
    <mergeCell ref="A6:C6"/>
    <mergeCell ref="G4:J4"/>
    <mergeCell ref="G8:M8"/>
    <mergeCell ref="A47:M47"/>
    <mergeCell ref="A48:M48"/>
    <mergeCell ref="G50:J50"/>
    <mergeCell ref="K50:M50"/>
    <mergeCell ref="A81:M81"/>
    <mergeCell ref="G54:M54"/>
  </mergeCells>
  <pageMargins left="0.8" right="0.8" top="0.48" bottom="0.5" header="0.5" footer="0.5"/>
  <pageSetup paperSize="9" scale="73" firstPageNumber="3" fitToHeight="0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2" manualBreakCount="2">
    <brk id="46" max="16383" man="1"/>
    <brk id="80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Q60"/>
  <sheetViews>
    <sheetView zoomScaleNormal="100" zoomScaleSheetLayoutView="100" workbookViewId="0">
      <selection activeCell="C19" sqref="C19"/>
    </sheetView>
  </sheetViews>
  <sheetFormatPr defaultColWidth="9.125" defaultRowHeight="22.5" customHeight="1"/>
  <cols>
    <col min="1" max="1" width="2" style="20" customWidth="1"/>
    <col min="2" max="2" width="2.625" style="20" customWidth="1"/>
    <col min="3" max="3" width="48.375" style="20" customWidth="1"/>
    <col min="4" max="4" width="1.375" style="20" customWidth="1"/>
    <col min="5" max="5" width="8.125" style="127" customWidth="1"/>
    <col min="6" max="6" width="1.375" style="127" customWidth="1"/>
    <col min="7" max="7" width="13.375" style="20" customWidth="1"/>
    <col min="8" max="8" width="1.375" style="31" customWidth="1"/>
    <col min="9" max="9" width="13.375" style="20" customWidth="1"/>
    <col min="10" max="10" width="1.375" style="20" customWidth="1"/>
    <col min="11" max="11" width="13.375" style="20" customWidth="1"/>
    <col min="12" max="12" width="1.375" style="20" customWidth="1"/>
    <col min="13" max="13" width="13.375" style="20" customWidth="1"/>
    <col min="14" max="14" width="9.125" style="20"/>
    <col min="15" max="15" width="13" style="15" bestFit="1" customWidth="1"/>
    <col min="16" max="16" width="10" style="15" bestFit="1" customWidth="1"/>
    <col min="17" max="17" width="9.125" style="15" bestFit="1" customWidth="1"/>
    <col min="18" max="16384" width="9.125" style="20"/>
  </cols>
  <sheetData>
    <row r="1" spans="1:17" ht="22.5" customHeight="1">
      <c r="A1" s="126" t="s">
        <v>185</v>
      </c>
      <c r="B1" s="126"/>
      <c r="C1" s="126"/>
      <c r="D1" s="126"/>
      <c r="E1" s="126"/>
      <c r="F1" s="126"/>
      <c r="G1" s="126"/>
      <c r="H1" s="126"/>
      <c r="I1" s="126"/>
      <c r="J1" s="126"/>
      <c r="K1" s="126"/>
      <c r="L1" s="126"/>
      <c r="M1" s="126"/>
    </row>
    <row r="2" spans="1:17" ht="22.5" customHeight="1">
      <c r="A2" s="143" t="s">
        <v>103</v>
      </c>
      <c r="B2" s="143"/>
      <c r="C2" s="143"/>
      <c r="D2" s="143"/>
      <c r="E2" s="143"/>
      <c r="F2" s="143"/>
      <c r="G2" s="143"/>
      <c r="H2" s="143"/>
      <c r="I2" s="143"/>
      <c r="J2" s="143"/>
      <c r="K2" s="143"/>
      <c r="L2" s="143"/>
      <c r="M2" s="143"/>
    </row>
    <row r="3" spans="1:17" s="136" customFormat="1" ht="10.35" customHeight="1">
      <c r="A3" s="132"/>
      <c r="B3" s="132"/>
      <c r="C3" s="132"/>
      <c r="D3" s="132"/>
      <c r="E3" s="133"/>
      <c r="F3" s="133"/>
      <c r="G3" s="134"/>
      <c r="H3" s="134"/>
      <c r="I3" s="134"/>
      <c r="J3" s="135"/>
      <c r="K3" s="134"/>
      <c r="L3" s="134"/>
      <c r="M3" s="134"/>
      <c r="O3" s="137"/>
      <c r="P3" s="137"/>
      <c r="Q3" s="137"/>
    </row>
    <row r="4" spans="1:17" ht="22.5" customHeight="1">
      <c r="A4" s="21"/>
      <c r="B4" s="21"/>
      <c r="C4" s="21"/>
      <c r="D4" s="21"/>
      <c r="E4" s="7"/>
      <c r="F4" s="7"/>
      <c r="G4" s="144" t="s">
        <v>1</v>
      </c>
      <c r="H4" s="144"/>
      <c r="I4" s="144"/>
      <c r="J4" s="6"/>
      <c r="K4" s="144" t="s">
        <v>2</v>
      </c>
      <c r="L4" s="144"/>
      <c r="M4" s="144"/>
    </row>
    <row r="5" spans="1:17" ht="22.5" customHeight="1">
      <c r="A5" s="21"/>
      <c r="B5" s="21"/>
      <c r="C5" s="21"/>
      <c r="D5" s="21"/>
      <c r="E5" s="7"/>
      <c r="F5" s="7"/>
      <c r="G5" s="146" t="s">
        <v>102</v>
      </c>
      <c r="H5" s="146"/>
      <c r="I5" s="146"/>
      <c r="J5" s="72"/>
      <c r="K5" s="146" t="s">
        <v>102</v>
      </c>
      <c r="L5" s="146"/>
      <c r="M5" s="146"/>
    </row>
    <row r="6" spans="1:17" ht="22.5" customHeight="1">
      <c r="A6" s="21"/>
      <c r="B6" s="21"/>
      <c r="C6" s="21"/>
      <c r="D6" s="21"/>
      <c r="E6" s="7"/>
      <c r="F6" s="7"/>
      <c r="G6" s="146" t="s">
        <v>100</v>
      </c>
      <c r="H6" s="146"/>
      <c r="I6" s="146"/>
      <c r="J6" s="72"/>
      <c r="K6" s="146" t="s">
        <v>100</v>
      </c>
      <c r="L6" s="146"/>
      <c r="M6" s="146"/>
    </row>
    <row r="7" spans="1:17" ht="22.5" customHeight="1">
      <c r="A7" s="21"/>
      <c r="B7" s="21"/>
      <c r="C7" s="21"/>
      <c r="D7" s="21"/>
      <c r="E7" s="7" t="s">
        <v>5</v>
      </c>
      <c r="F7" s="7"/>
      <c r="G7" s="8" t="s">
        <v>178</v>
      </c>
      <c r="H7" s="9"/>
      <c r="I7" s="8" t="s">
        <v>136</v>
      </c>
      <c r="J7" s="8"/>
      <c r="K7" s="8" t="s">
        <v>178</v>
      </c>
      <c r="L7" s="9"/>
      <c r="M7" s="8" t="s">
        <v>136</v>
      </c>
    </row>
    <row r="8" spans="1:17" ht="22.5" customHeight="1">
      <c r="A8" s="21"/>
      <c r="B8" s="21"/>
      <c r="C8" s="21"/>
      <c r="D8" s="21"/>
      <c r="E8" s="7"/>
      <c r="F8" s="7"/>
      <c r="G8" s="8"/>
      <c r="H8" s="9"/>
      <c r="I8" s="8" t="s">
        <v>186</v>
      </c>
      <c r="J8" s="8"/>
      <c r="K8" s="8"/>
      <c r="L8" s="9"/>
      <c r="M8" s="8"/>
    </row>
    <row r="9" spans="1:17" ht="22.5" customHeight="1">
      <c r="A9" s="21"/>
      <c r="B9" s="21"/>
      <c r="C9" s="21"/>
      <c r="D9" s="21"/>
      <c r="E9" s="7"/>
      <c r="F9" s="7"/>
      <c r="G9" s="145" t="s">
        <v>101</v>
      </c>
      <c r="H9" s="145"/>
      <c r="I9" s="145"/>
      <c r="J9" s="145"/>
      <c r="K9" s="145"/>
      <c r="L9" s="145"/>
      <c r="M9" s="145"/>
    </row>
    <row r="10" spans="1:17" ht="22.5" customHeight="1">
      <c r="A10" s="20" t="s">
        <v>49</v>
      </c>
      <c r="E10" s="10" t="s">
        <v>227</v>
      </c>
      <c r="F10" s="10"/>
      <c r="G10" s="51">
        <v>9245065</v>
      </c>
      <c r="H10" s="51"/>
      <c r="I10" s="51">
        <v>8093762</v>
      </c>
      <c r="J10" s="51"/>
      <c r="K10" s="51">
        <v>0</v>
      </c>
      <c r="L10" s="54"/>
      <c r="M10" s="51">
        <v>0</v>
      </c>
    </row>
    <row r="11" spans="1:17" ht="22.5" customHeight="1">
      <c r="A11" s="20" t="s">
        <v>82</v>
      </c>
      <c r="B11" s="21"/>
      <c r="C11" s="21"/>
      <c r="D11" s="21"/>
      <c r="E11" s="7">
        <v>4</v>
      </c>
      <c r="F11" s="7"/>
      <c r="G11" s="68">
        <v>750861</v>
      </c>
      <c r="H11" s="51"/>
      <c r="I11" s="68">
        <v>885232</v>
      </c>
      <c r="J11" s="51"/>
      <c r="K11" s="51">
        <v>0</v>
      </c>
      <c r="L11" s="51"/>
      <c r="M11" s="51">
        <v>0</v>
      </c>
    </row>
    <row r="12" spans="1:17" ht="22.5" customHeight="1">
      <c r="A12" s="13" t="s">
        <v>50</v>
      </c>
      <c r="B12" s="13"/>
      <c r="E12" s="10">
        <v>4</v>
      </c>
      <c r="F12" s="10"/>
      <c r="G12" s="69">
        <v>-8405101</v>
      </c>
      <c r="H12" s="51"/>
      <c r="I12" s="69">
        <v>-7734395</v>
      </c>
      <c r="J12" s="51"/>
      <c r="K12" s="69">
        <v>0</v>
      </c>
      <c r="L12" s="51"/>
      <c r="M12" s="69">
        <v>0</v>
      </c>
    </row>
    <row r="13" spans="1:17" s="21" customFormat="1" ht="22.5" customHeight="1">
      <c r="A13" s="17" t="s">
        <v>51</v>
      </c>
      <c r="B13" s="17"/>
      <c r="E13" s="5"/>
      <c r="F13" s="5"/>
      <c r="G13" s="52">
        <f>SUM(G10:G12)</f>
        <v>1590825</v>
      </c>
      <c r="H13" s="52"/>
      <c r="I13" s="52">
        <f>SUM(I10:I12)</f>
        <v>1244599</v>
      </c>
      <c r="J13" s="52"/>
      <c r="K13" s="52">
        <f>SUM(K10:K12)</f>
        <v>0</v>
      </c>
      <c r="L13" s="52"/>
      <c r="M13" s="52">
        <f>SUM(M10:M12)</f>
        <v>0</v>
      </c>
      <c r="O13" s="50"/>
      <c r="P13" s="50"/>
      <c r="Q13" s="50"/>
    </row>
    <row r="14" spans="1:17" s="136" customFormat="1" ht="10.35" customHeight="1">
      <c r="A14" s="132"/>
      <c r="B14" s="132"/>
      <c r="C14" s="132"/>
      <c r="D14" s="132"/>
      <c r="E14" s="133"/>
      <c r="F14" s="133"/>
      <c r="G14" s="134"/>
      <c r="H14" s="134"/>
      <c r="I14" s="134"/>
      <c r="J14" s="135"/>
      <c r="K14" s="134"/>
      <c r="L14" s="134"/>
      <c r="M14" s="134"/>
      <c r="O14" s="137"/>
      <c r="P14" s="137"/>
      <c r="Q14" s="137"/>
    </row>
    <row r="15" spans="1:17" s="21" customFormat="1" ht="22.5" customHeight="1">
      <c r="A15" s="13" t="s">
        <v>52</v>
      </c>
      <c r="B15" s="13"/>
      <c r="E15" s="10">
        <v>4</v>
      </c>
      <c r="F15" s="10"/>
      <c r="G15" s="51">
        <v>56024</v>
      </c>
      <c r="H15" s="51"/>
      <c r="I15" s="51">
        <v>59500</v>
      </c>
      <c r="J15" s="52"/>
      <c r="K15" s="51">
        <v>92194</v>
      </c>
      <c r="L15" s="51"/>
      <c r="M15" s="51">
        <v>101644</v>
      </c>
      <c r="O15" s="50"/>
      <c r="P15" s="50"/>
      <c r="Q15" s="50"/>
    </row>
    <row r="16" spans="1:17" s="21" customFormat="1" ht="22.5" customHeight="1">
      <c r="A16" s="20" t="s">
        <v>113</v>
      </c>
      <c r="B16" s="20"/>
      <c r="C16" s="20"/>
      <c r="D16" s="20"/>
      <c r="E16" s="10">
        <v>4</v>
      </c>
      <c r="F16" s="10"/>
      <c r="G16" s="51">
        <v>55279</v>
      </c>
      <c r="H16" s="51"/>
      <c r="I16" s="51">
        <v>32090</v>
      </c>
      <c r="J16" s="51"/>
      <c r="K16" s="51">
        <v>35986</v>
      </c>
      <c r="L16" s="51"/>
      <c r="M16" s="51">
        <v>45214</v>
      </c>
      <c r="O16" s="50"/>
      <c r="P16" s="50"/>
      <c r="Q16" s="50"/>
    </row>
    <row r="17" spans="1:17" ht="22.5" customHeight="1">
      <c r="A17" s="20" t="s">
        <v>173</v>
      </c>
      <c r="E17" s="10" t="s">
        <v>222</v>
      </c>
      <c r="F17" s="10"/>
      <c r="G17" s="51">
        <v>0</v>
      </c>
      <c r="H17" s="51"/>
      <c r="I17" s="51">
        <v>0</v>
      </c>
      <c r="J17" s="51"/>
      <c r="K17" s="51">
        <v>187983</v>
      </c>
      <c r="L17" s="51"/>
      <c r="M17" s="51">
        <v>376379</v>
      </c>
    </row>
    <row r="18" spans="1:17" ht="22.5" customHeight="1">
      <c r="A18" s="20" t="s">
        <v>55</v>
      </c>
      <c r="E18" s="10">
        <v>4</v>
      </c>
      <c r="F18" s="10"/>
      <c r="G18" s="51">
        <v>41885</v>
      </c>
      <c r="H18" s="51"/>
      <c r="I18" s="51">
        <v>20487</v>
      </c>
      <c r="J18" s="51"/>
      <c r="K18" s="51">
        <v>332</v>
      </c>
      <c r="L18" s="51"/>
      <c r="M18" s="51">
        <v>918</v>
      </c>
    </row>
    <row r="19" spans="1:17" ht="22.5" customHeight="1">
      <c r="A19" s="13" t="s">
        <v>56</v>
      </c>
      <c r="B19" s="13"/>
      <c r="C19" s="13"/>
      <c r="D19" s="13"/>
      <c r="E19" s="10">
        <v>4</v>
      </c>
      <c r="F19" s="10"/>
      <c r="G19" s="54">
        <v>-340408</v>
      </c>
      <c r="H19" s="53"/>
      <c r="I19" s="54">
        <v>-405629</v>
      </c>
      <c r="J19" s="54"/>
      <c r="K19" s="54">
        <v>-194155</v>
      </c>
      <c r="L19" s="54"/>
      <c r="M19" s="54">
        <v>-271134</v>
      </c>
    </row>
    <row r="20" spans="1:17" ht="22.5" customHeight="1">
      <c r="A20" s="13" t="s">
        <v>95</v>
      </c>
      <c r="B20" s="13"/>
      <c r="C20" s="13"/>
      <c r="D20" s="13"/>
      <c r="E20" s="10"/>
      <c r="F20" s="10"/>
      <c r="G20" s="54">
        <v>38030</v>
      </c>
      <c r="H20" s="53"/>
      <c r="I20" s="54">
        <v>-344099</v>
      </c>
      <c r="J20" s="54"/>
      <c r="K20" s="54">
        <v>-26616</v>
      </c>
      <c r="L20" s="54"/>
      <c r="M20" s="54">
        <v>-69777</v>
      </c>
    </row>
    <row r="21" spans="1:17" ht="22.5" customHeight="1">
      <c r="A21" s="20" t="s">
        <v>57</v>
      </c>
      <c r="E21" s="10" t="s">
        <v>228</v>
      </c>
      <c r="F21" s="10"/>
      <c r="G21" s="51">
        <v>-481015</v>
      </c>
      <c r="H21" s="54"/>
      <c r="I21" s="51">
        <v>-161776</v>
      </c>
      <c r="J21" s="54"/>
      <c r="K21" s="54">
        <v>0</v>
      </c>
      <c r="L21" s="54"/>
      <c r="M21" s="54">
        <v>0</v>
      </c>
    </row>
    <row r="22" spans="1:17" s="13" customFormat="1" ht="22.5" customHeight="1">
      <c r="A22" s="20" t="s">
        <v>233</v>
      </c>
      <c r="B22" s="20"/>
      <c r="C22" s="20"/>
      <c r="D22" s="20"/>
      <c r="E22" s="10" t="s">
        <v>175</v>
      </c>
      <c r="F22" s="10"/>
      <c r="G22" s="69">
        <v>1081128</v>
      </c>
      <c r="H22" s="51"/>
      <c r="I22" s="69">
        <v>888826</v>
      </c>
      <c r="J22" s="51"/>
      <c r="K22" s="69">
        <v>0</v>
      </c>
      <c r="L22" s="51"/>
      <c r="M22" s="69">
        <v>0</v>
      </c>
      <c r="O22" s="124"/>
      <c r="P22" s="124"/>
      <c r="Q22" s="124"/>
    </row>
    <row r="23" spans="1:17" ht="22.5" customHeight="1">
      <c r="A23" s="21" t="s">
        <v>58</v>
      </c>
      <c r="B23" s="21"/>
      <c r="C23" s="21"/>
      <c r="D23" s="21"/>
      <c r="E23" s="5"/>
      <c r="F23" s="5"/>
      <c r="G23" s="70">
        <f>SUM(G13:G22)</f>
        <v>2041748</v>
      </c>
      <c r="H23" s="70"/>
      <c r="I23" s="70">
        <f>SUM(I13:I22)</f>
        <v>1333998</v>
      </c>
      <c r="J23" s="52"/>
      <c r="K23" s="70">
        <f>SUM(K13:K22)</f>
        <v>95724</v>
      </c>
      <c r="L23" s="52"/>
      <c r="M23" s="70">
        <f>SUM(M13:M22)</f>
        <v>183244</v>
      </c>
    </row>
    <row r="24" spans="1:17" ht="22.5" customHeight="1">
      <c r="A24" s="20" t="s">
        <v>218</v>
      </c>
      <c r="E24" s="127" t="s">
        <v>225</v>
      </c>
      <c r="G24" s="69">
        <v>-300488</v>
      </c>
      <c r="H24" s="51"/>
      <c r="I24" s="69">
        <v>-229090</v>
      </c>
      <c r="J24" s="51"/>
      <c r="K24" s="69">
        <v>-5432</v>
      </c>
      <c r="L24" s="51"/>
      <c r="M24" s="69">
        <v>-785</v>
      </c>
    </row>
    <row r="25" spans="1:17" ht="22.5" customHeight="1">
      <c r="A25" s="17" t="s">
        <v>104</v>
      </c>
      <c r="E25" s="25"/>
      <c r="F25" s="25"/>
      <c r="G25" s="71">
        <f>SUM(G23:G24)</f>
        <v>1741260</v>
      </c>
      <c r="H25" s="52"/>
      <c r="I25" s="71">
        <f>SUM(I23:I24)</f>
        <v>1104908</v>
      </c>
      <c r="J25" s="52"/>
      <c r="K25" s="71">
        <f>SUM(K23:K24)</f>
        <v>90292</v>
      </c>
      <c r="L25" s="51"/>
      <c r="M25" s="71">
        <f>SUM(M23:M24)</f>
        <v>182459</v>
      </c>
    </row>
    <row r="26" spans="1:17" s="136" customFormat="1" ht="10.35" customHeight="1">
      <c r="A26" s="132"/>
      <c r="B26" s="132"/>
      <c r="C26" s="132"/>
      <c r="D26" s="132"/>
      <c r="E26" s="133"/>
      <c r="F26" s="133"/>
      <c r="G26" s="134"/>
      <c r="H26" s="134"/>
      <c r="I26" s="134"/>
      <c r="J26" s="135"/>
      <c r="K26" s="134"/>
      <c r="L26" s="134"/>
      <c r="M26" s="134"/>
      <c r="O26" s="137"/>
      <c r="P26" s="137"/>
      <c r="Q26" s="137"/>
    </row>
    <row r="27" spans="1:17" ht="22.5" customHeight="1">
      <c r="A27" s="17" t="s">
        <v>59</v>
      </c>
      <c r="B27" s="17"/>
      <c r="E27" s="25"/>
      <c r="F27" s="25"/>
      <c r="G27" s="72"/>
      <c r="H27" s="52"/>
      <c r="I27" s="72"/>
      <c r="J27" s="52"/>
      <c r="K27" s="72"/>
      <c r="L27" s="51"/>
      <c r="M27" s="72"/>
    </row>
    <row r="28" spans="1:17" ht="22.5" customHeight="1">
      <c r="A28" s="97" t="s">
        <v>115</v>
      </c>
      <c r="B28" s="17"/>
      <c r="E28" s="25"/>
      <c r="F28" s="25"/>
      <c r="G28" s="72"/>
      <c r="H28" s="52"/>
      <c r="I28" s="72"/>
      <c r="J28" s="52"/>
      <c r="K28" s="72"/>
      <c r="L28" s="51"/>
      <c r="M28" s="72"/>
    </row>
    <row r="29" spans="1:17" ht="22.5" customHeight="1">
      <c r="A29" s="13" t="s">
        <v>187</v>
      </c>
      <c r="B29" s="13"/>
      <c r="E29" s="127">
        <v>3</v>
      </c>
      <c r="F29" s="25"/>
      <c r="G29" s="51">
        <v>-298471</v>
      </c>
      <c r="H29" s="52"/>
      <c r="I29" s="51">
        <v>-771918</v>
      </c>
      <c r="J29" s="52"/>
      <c r="K29" s="51">
        <v>0</v>
      </c>
      <c r="L29" s="51"/>
      <c r="M29" s="51">
        <v>0</v>
      </c>
    </row>
    <row r="30" spans="1:17" ht="22.5" customHeight="1">
      <c r="A30" s="13" t="s">
        <v>219</v>
      </c>
      <c r="B30" s="13"/>
      <c r="E30" s="25"/>
      <c r="F30" s="25"/>
      <c r="G30" s="51">
        <v>-40739</v>
      </c>
      <c r="H30" s="52"/>
      <c r="I30" s="51">
        <v>-263332</v>
      </c>
      <c r="J30" s="52"/>
      <c r="K30" s="51">
        <v>0</v>
      </c>
      <c r="L30" s="51"/>
      <c r="M30" s="51">
        <v>0</v>
      </c>
    </row>
    <row r="31" spans="1:17" ht="22.5" customHeight="1">
      <c r="A31" s="13" t="s">
        <v>188</v>
      </c>
      <c r="B31" s="13"/>
      <c r="E31" s="25"/>
      <c r="F31" s="25"/>
      <c r="G31" s="51"/>
      <c r="H31" s="52"/>
      <c r="I31" s="51"/>
      <c r="J31" s="52"/>
      <c r="K31" s="51"/>
      <c r="L31" s="51"/>
      <c r="M31" s="51"/>
    </row>
    <row r="32" spans="1:17" ht="22.5" customHeight="1">
      <c r="A32" s="13"/>
      <c r="B32" s="13" t="s">
        <v>189</v>
      </c>
      <c r="E32" s="127">
        <v>3</v>
      </c>
      <c r="F32" s="25"/>
      <c r="G32" s="51">
        <v>-276097</v>
      </c>
      <c r="H32" s="52"/>
      <c r="I32" s="51">
        <v>43349</v>
      </c>
      <c r="J32" s="52"/>
      <c r="K32" s="51">
        <v>0</v>
      </c>
      <c r="L32" s="51"/>
      <c r="M32" s="51">
        <v>0</v>
      </c>
    </row>
    <row r="33" spans="1:17" ht="22.5" customHeight="1">
      <c r="A33" s="13" t="s">
        <v>190</v>
      </c>
      <c r="B33" s="13"/>
      <c r="E33" s="10" t="s">
        <v>175</v>
      </c>
      <c r="F33" s="25"/>
      <c r="G33" s="51">
        <v>-202553</v>
      </c>
      <c r="H33" s="52"/>
      <c r="I33" s="51">
        <v>67048</v>
      </c>
      <c r="J33" s="52"/>
      <c r="K33" s="51">
        <v>0</v>
      </c>
      <c r="L33" s="51"/>
      <c r="M33" s="51">
        <v>0</v>
      </c>
    </row>
    <row r="34" spans="1:17" ht="22.5" customHeight="1">
      <c r="A34" s="17" t="s">
        <v>114</v>
      </c>
      <c r="B34" s="13"/>
      <c r="E34" s="25"/>
      <c r="F34" s="25"/>
      <c r="G34" s="71">
        <f>SUM(G29:G33)</f>
        <v>-817860</v>
      </c>
      <c r="H34" s="52"/>
      <c r="I34" s="71">
        <f>SUM(I29:I33)</f>
        <v>-924853</v>
      </c>
      <c r="J34" s="52"/>
      <c r="K34" s="71">
        <f>SUM(K29:K33)</f>
        <v>0</v>
      </c>
      <c r="L34" s="51"/>
      <c r="M34" s="71">
        <f>SUM(M29:M33)</f>
        <v>0</v>
      </c>
    </row>
    <row r="35" spans="1:17" s="136" customFormat="1" ht="10.35" customHeight="1">
      <c r="A35" s="132"/>
      <c r="B35" s="132"/>
      <c r="C35" s="132"/>
      <c r="D35" s="132"/>
      <c r="E35" s="133"/>
      <c r="F35" s="133"/>
      <c r="G35" s="134"/>
      <c r="H35" s="134"/>
      <c r="I35" s="134"/>
      <c r="J35" s="135"/>
      <c r="K35" s="134"/>
      <c r="L35" s="134"/>
      <c r="M35" s="134"/>
      <c r="O35" s="137"/>
      <c r="P35" s="137"/>
      <c r="Q35" s="137"/>
    </row>
    <row r="36" spans="1:17" ht="22.5" customHeight="1">
      <c r="A36" s="109" t="s">
        <v>142</v>
      </c>
      <c r="B36" s="13"/>
      <c r="E36" s="25"/>
      <c r="F36" s="25"/>
      <c r="G36" s="72"/>
      <c r="H36" s="52"/>
      <c r="I36" s="72"/>
      <c r="J36" s="52"/>
      <c r="K36" s="72"/>
      <c r="L36" s="51"/>
      <c r="M36" s="72"/>
    </row>
    <row r="37" spans="1:17" ht="22.5" customHeight="1">
      <c r="A37" s="13" t="s">
        <v>143</v>
      </c>
      <c r="B37" s="13"/>
      <c r="E37" s="25"/>
      <c r="F37" s="25"/>
      <c r="G37" s="54">
        <v>0</v>
      </c>
      <c r="H37" s="52"/>
      <c r="I37" s="54">
        <v>1748</v>
      </c>
      <c r="J37" s="51"/>
      <c r="K37" s="54">
        <v>0</v>
      </c>
      <c r="L37" s="51"/>
      <c r="M37" s="54">
        <v>0</v>
      </c>
    </row>
    <row r="38" spans="1:17" ht="22.5" customHeight="1">
      <c r="A38" s="13" t="s">
        <v>190</v>
      </c>
      <c r="B38" s="13"/>
      <c r="E38" s="10">
        <v>7</v>
      </c>
      <c r="F38" s="25"/>
      <c r="G38" s="54">
        <v>-12125</v>
      </c>
      <c r="H38" s="52"/>
      <c r="I38" s="54">
        <v>-275</v>
      </c>
      <c r="J38" s="51"/>
      <c r="K38" s="54">
        <v>0</v>
      </c>
      <c r="L38" s="51"/>
      <c r="M38" s="54">
        <v>0</v>
      </c>
    </row>
    <row r="39" spans="1:17" ht="22.5" customHeight="1">
      <c r="A39" s="17" t="s">
        <v>144</v>
      </c>
      <c r="B39" s="13"/>
      <c r="E39" s="25"/>
      <c r="F39" s="25"/>
      <c r="G39" s="71">
        <f>SUM(G37:G38)</f>
        <v>-12125</v>
      </c>
      <c r="H39" s="72"/>
      <c r="I39" s="71">
        <f>SUM(I37:I38)</f>
        <v>1473</v>
      </c>
      <c r="J39" s="72"/>
      <c r="K39" s="71">
        <f>SUM(K37:K38)</f>
        <v>0</v>
      </c>
      <c r="L39" s="54"/>
      <c r="M39" s="71">
        <f>SUM(M37:M38)</f>
        <v>0</v>
      </c>
    </row>
    <row r="40" spans="1:17" ht="22.5" customHeight="1">
      <c r="A40" s="17" t="s">
        <v>191</v>
      </c>
      <c r="B40" s="13"/>
      <c r="E40" s="25"/>
      <c r="F40" s="25"/>
      <c r="G40" s="108">
        <f>G34+G39</f>
        <v>-829985</v>
      </c>
      <c r="H40" s="52"/>
      <c r="I40" s="108">
        <f>I34+I39</f>
        <v>-923380</v>
      </c>
      <c r="J40" s="52"/>
      <c r="K40" s="108">
        <f>K34+K39</f>
        <v>0</v>
      </c>
      <c r="L40" s="51"/>
      <c r="M40" s="108">
        <f>M34+M39</f>
        <v>0</v>
      </c>
    </row>
    <row r="41" spans="1:17" ht="22.5" customHeight="1" thickBot="1">
      <c r="A41" s="17" t="s">
        <v>141</v>
      </c>
      <c r="B41" s="17"/>
      <c r="E41" s="25"/>
      <c r="F41" s="25"/>
      <c r="G41" s="88">
        <f>G25+G40</f>
        <v>911275</v>
      </c>
      <c r="H41" s="72"/>
      <c r="I41" s="88">
        <f>I25+I40</f>
        <v>181528</v>
      </c>
      <c r="J41" s="72"/>
      <c r="K41" s="88">
        <f>K25+K40</f>
        <v>90292</v>
      </c>
      <c r="L41" s="54"/>
      <c r="M41" s="88">
        <f>M25+M40</f>
        <v>182459</v>
      </c>
    </row>
    <row r="42" spans="1:17" s="136" customFormat="1" ht="10.35" customHeight="1" thickTop="1">
      <c r="A42" s="132"/>
      <c r="B42" s="132"/>
      <c r="C42" s="132"/>
      <c r="D42" s="132"/>
      <c r="E42" s="133"/>
      <c r="F42" s="133"/>
      <c r="G42" s="134"/>
      <c r="H42" s="134"/>
      <c r="I42" s="134"/>
      <c r="J42" s="135"/>
      <c r="K42" s="134"/>
      <c r="L42" s="134"/>
      <c r="M42" s="134"/>
      <c r="O42" s="137"/>
      <c r="P42" s="137"/>
      <c r="Q42" s="137"/>
    </row>
    <row r="43" spans="1:17" ht="22.5" customHeight="1">
      <c r="A43" s="27" t="s">
        <v>98</v>
      </c>
      <c r="B43" s="28"/>
      <c r="C43" s="74"/>
      <c r="D43" s="74"/>
      <c r="E43" s="25"/>
      <c r="F43" s="25"/>
      <c r="G43" s="72"/>
      <c r="H43" s="52"/>
      <c r="I43" s="72"/>
      <c r="J43" s="52"/>
      <c r="K43" s="72"/>
      <c r="L43" s="51"/>
      <c r="M43" s="72"/>
    </row>
    <row r="44" spans="1:17" ht="22.5" customHeight="1">
      <c r="A44" s="29"/>
      <c r="B44" s="29" t="s">
        <v>97</v>
      </c>
      <c r="C44" s="74"/>
      <c r="D44" s="74"/>
      <c r="E44" s="25"/>
      <c r="F44" s="25"/>
      <c r="G44" s="51">
        <v>1741260</v>
      </c>
      <c r="H44" s="52"/>
      <c r="I44" s="51">
        <v>1126584</v>
      </c>
      <c r="J44" s="52"/>
      <c r="K44" s="51">
        <v>90292</v>
      </c>
      <c r="L44" s="51"/>
      <c r="M44" s="51">
        <v>182459</v>
      </c>
    </row>
    <row r="45" spans="1:17" ht="22.5" customHeight="1">
      <c r="A45" s="29"/>
      <c r="B45" s="29" t="s">
        <v>96</v>
      </c>
      <c r="C45" s="74"/>
      <c r="D45" s="74"/>
      <c r="F45" s="25"/>
      <c r="G45" s="54">
        <v>0</v>
      </c>
      <c r="H45" s="52"/>
      <c r="I45" s="54">
        <v>-21676</v>
      </c>
      <c r="J45" s="52"/>
      <c r="K45" s="51">
        <v>0</v>
      </c>
      <c r="L45" s="51"/>
      <c r="M45" s="51">
        <v>0</v>
      </c>
    </row>
    <row r="46" spans="1:17" ht="22.5" customHeight="1" thickBot="1">
      <c r="A46" s="27" t="s">
        <v>104</v>
      </c>
      <c r="B46" s="28"/>
      <c r="C46" s="74"/>
      <c r="D46" s="74"/>
      <c r="E46" s="25"/>
      <c r="F46" s="25"/>
      <c r="G46" s="73">
        <f>SUM(G44:G45)</f>
        <v>1741260</v>
      </c>
      <c r="H46" s="52"/>
      <c r="I46" s="73">
        <f>SUM(I44:I45)</f>
        <v>1104908</v>
      </c>
      <c r="J46" s="52"/>
      <c r="K46" s="73">
        <f>SUM(K44:K45)</f>
        <v>90292</v>
      </c>
      <c r="L46" s="51"/>
      <c r="M46" s="73">
        <f>SUM(M44:M45)</f>
        <v>182459</v>
      </c>
    </row>
    <row r="47" spans="1:17" s="136" customFormat="1" ht="10.35" customHeight="1" thickTop="1">
      <c r="A47" s="132"/>
      <c r="B47" s="132"/>
      <c r="C47" s="132"/>
      <c r="D47" s="132"/>
      <c r="E47" s="133"/>
      <c r="F47" s="133"/>
      <c r="G47" s="134"/>
      <c r="H47" s="134"/>
      <c r="I47" s="134"/>
      <c r="J47" s="135"/>
      <c r="K47" s="134"/>
      <c r="L47" s="134"/>
      <c r="M47" s="134"/>
      <c r="O47" s="137"/>
      <c r="P47" s="137"/>
      <c r="Q47" s="137"/>
    </row>
    <row r="48" spans="1:17" ht="22.5" customHeight="1">
      <c r="A48" s="21" t="s">
        <v>99</v>
      </c>
      <c r="B48" s="21"/>
      <c r="G48" s="72"/>
      <c r="H48" s="72"/>
      <c r="I48" s="72"/>
      <c r="J48" s="72"/>
      <c r="K48" s="72"/>
      <c r="L48" s="72"/>
      <c r="M48" s="72"/>
    </row>
    <row r="49" spans="1:17" ht="22.5" customHeight="1">
      <c r="B49" s="29" t="s">
        <v>97</v>
      </c>
      <c r="C49" s="74"/>
      <c r="D49" s="74"/>
      <c r="G49" s="51">
        <v>911275</v>
      </c>
      <c r="H49" s="54"/>
      <c r="I49" s="51">
        <v>148828</v>
      </c>
      <c r="J49" s="54"/>
      <c r="K49" s="51">
        <v>90292</v>
      </c>
      <c r="L49" s="54"/>
      <c r="M49" s="51">
        <v>182459</v>
      </c>
    </row>
    <row r="50" spans="1:17" ht="22.5" customHeight="1">
      <c r="B50" s="29" t="s">
        <v>96</v>
      </c>
      <c r="C50" s="74"/>
      <c r="D50" s="74"/>
      <c r="G50" s="51">
        <v>0</v>
      </c>
      <c r="H50" s="54"/>
      <c r="I50" s="51">
        <v>32700</v>
      </c>
      <c r="J50" s="54"/>
      <c r="K50" s="51">
        <v>0</v>
      </c>
      <c r="L50" s="54"/>
      <c r="M50" s="51">
        <v>0</v>
      </c>
    </row>
    <row r="51" spans="1:17" ht="22.5" customHeight="1" thickBot="1">
      <c r="A51" s="17" t="s">
        <v>141</v>
      </c>
      <c r="B51" s="21"/>
      <c r="G51" s="73">
        <f>SUM(G49:G50)</f>
        <v>911275</v>
      </c>
      <c r="H51" s="52"/>
      <c r="I51" s="73">
        <f>SUM(I49:I50)</f>
        <v>181528</v>
      </c>
      <c r="J51" s="52"/>
      <c r="K51" s="73">
        <f>SUM(K49:K50)</f>
        <v>90292</v>
      </c>
      <c r="L51" s="51"/>
      <c r="M51" s="73">
        <f>SUM(M49:M50)</f>
        <v>182459</v>
      </c>
    </row>
    <row r="52" spans="1:17" s="136" customFormat="1" ht="10.35" customHeight="1" thickTop="1">
      <c r="A52" s="132"/>
      <c r="B52" s="132"/>
      <c r="C52" s="132"/>
      <c r="D52" s="132"/>
      <c r="E52" s="133"/>
      <c r="F52" s="133"/>
      <c r="G52" s="134"/>
      <c r="H52" s="134"/>
      <c r="I52" s="134"/>
      <c r="J52" s="135"/>
      <c r="K52" s="134"/>
      <c r="L52" s="134"/>
      <c r="M52" s="134"/>
      <c r="O52" s="137"/>
      <c r="P52" s="137"/>
      <c r="Q52" s="137"/>
    </row>
    <row r="53" spans="1:17" ht="23.45" customHeight="1" thickBot="1">
      <c r="A53" s="112" t="s">
        <v>109</v>
      </c>
      <c r="B53" s="21"/>
      <c r="C53" s="21"/>
      <c r="D53" s="21"/>
      <c r="E53" s="127">
        <v>3</v>
      </c>
      <c r="G53" s="30">
        <v>1.2</v>
      </c>
      <c r="H53" s="21"/>
      <c r="I53" s="30">
        <v>0.78</v>
      </c>
      <c r="J53" s="21"/>
      <c r="K53" s="30">
        <v>0.06</v>
      </c>
      <c r="L53" s="21"/>
      <c r="M53" s="30">
        <v>0.13</v>
      </c>
    </row>
    <row r="54" spans="1:17" ht="10.35" customHeight="1" thickTop="1">
      <c r="A54" s="21"/>
      <c r="B54" s="21"/>
      <c r="C54" s="21"/>
      <c r="D54" s="21"/>
      <c r="E54" s="22"/>
      <c r="F54" s="22"/>
      <c r="G54" s="23"/>
      <c r="H54" s="23"/>
      <c r="I54" s="23"/>
      <c r="J54" s="24"/>
      <c r="K54" s="23"/>
      <c r="L54" s="23"/>
      <c r="M54" s="23"/>
    </row>
    <row r="55" spans="1:17" ht="22.5" customHeight="1">
      <c r="G55" s="43"/>
      <c r="I55" s="43"/>
      <c r="K55" s="43"/>
      <c r="M55" s="43"/>
    </row>
    <row r="56" spans="1:17" ht="22.5" customHeight="1">
      <c r="G56" s="15"/>
      <c r="I56" s="15"/>
      <c r="K56" s="15"/>
      <c r="M56" s="15"/>
    </row>
    <row r="57" spans="1:17" ht="22.5" customHeight="1">
      <c r="G57" s="43"/>
      <c r="I57" s="43"/>
      <c r="K57" s="43"/>
      <c r="M57" s="43"/>
    </row>
    <row r="58" spans="1:17" ht="22.5" customHeight="1">
      <c r="I58" s="43"/>
    </row>
    <row r="59" spans="1:17" ht="22.5" customHeight="1">
      <c r="G59" s="43"/>
      <c r="I59" s="43"/>
    </row>
    <row r="60" spans="1:17" ht="22.5" customHeight="1">
      <c r="G60" s="43"/>
    </row>
  </sheetData>
  <mergeCells count="8">
    <mergeCell ref="G9:M9"/>
    <mergeCell ref="A2:M2"/>
    <mergeCell ref="G4:I4"/>
    <mergeCell ref="K4:M4"/>
    <mergeCell ref="G5:I5"/>
    <mergeCell ref="K5:M5"/>
    <mergeCell ref="G6:I6"/>
    <mergeCell ref="K6:M6"/>
  </mergeCells>
  <pageMargins left="0.8" right="0.8" top="0.48" bottom="0.5" header="0.5" footer="0.5"/>
  <pageSetup paperSize="9" scale="65" firstPageNumber="6" fitToHeight="0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E31"/>
  <sheetViews>
    <sheetView zoomScaleNormal="100" zoomScaleSheetLayoutView="100" workbookViewId="0">
      <selection activeCell="AE8" sqref="AE8"/>
    </sheetView>
  </sheetViews>
  <sheetFormatPr defaultColWidth="9.125" defaultRowHeight="22.5" customHeight="1"/>
  <cols>
    <col min="1" max="2" width="2.375" style="20" customWidth="1"/>
    <col min="3" max="3" width="36.625" style="20" customWidth="1"/>
    <col min="4" max="4" width="1.375" style="20" customWidth="1"/>
    <col min="5" max="5" width="7.125" style="20" customWidth="1"/>
    <col min="6" max="6" width="1.375" style="20" customWidth="1"/>
    <col min="7" max="7" width="12.625" style="20" customWidth="1"/>
    <col min="8" max="8" width="1.375" style="45" customWidth="1"/>
    <col min="9" max="9" width="12.625" style="20" customWidth="1"/>
    <col min="10" max="10" width="1.375" style="20" customWidth="1"/>
    <col min="11" max="11" width="12.625" style="20" customWidth="1"/>
    <col min="12" max="12" width="1.375" style="20" customWidth="1"/>
    <col min="13" max="13" width="12.625" style="20" customWidth="1"/>
    <col min="14" max="14" width="1.375" style="20" customWidth="1"/>
    <col min="15" max="15" width="12.625" style="20" customWidth="1"/>
    <col min="16" max="16" width="1.375" style="20" customWidth="1"/>
    <col min="17" max="17" width="12.625" style="20" customWidth="1"/>
    <col min="18" max="18" width="1.375" style="45" customWidth="1"/>
    <col min="19" max="19" width="12.625" style="45" customWidth="1"/>
    <col min="20" max="20" width="1.375" style="45" customWidth="1"/>
    <col min="21" max="21" width="12.625" style="45" customWidth="1"/>
    <col min="22" max="22" width="1.375" style="45" customWidth="1"/>
    <col min="23" max="23" width="14.875" style="45" bestFit="1" customWidth="1"/>
    <col min="24" max="24" width="1.375" style="45" customWidth="1"/>
    <col min="25" max="25" width="12.625" style="20" customWidth="1"/>
    <col min="26" max="26" width="1.375" style="20" customWidth="1"/>
    <col min="27" max="27" width="12.625" style="21" customWidth="1"/>
    <col min="28" max="28" width="1.375" style="20" customWidth="1"/>
    <col min="29" max="29" width="12.625" style="20" customWidth="1"/>
    <col min="30" max="30" width="1.375" style="45" customWidth="1"/>
    <col min="31" max="31" width="12.625" style="21" customWidth="1"/>
    <col min="32" max="16384" width="9.125" style="20"/>
  </cols>
  <sheetData>
    <row r="1" spans="1:31" ht="22.5" customHeight="1">
      <c r="A1" s="117" t="s">
        <v>185</v>
      </c>
      <c r="B1" s="117"/>
      <c r="C1" s="121"/>
      <c r="D1" s="121"/>
      <c r="E1" s="121"/>
      <c r="F1" s="121"/>
      <c r="G1" s="121"/>
      <c r="H1" s="117"/>
      <c r="I1" s="117"/>
      <c r="J1" s="117"/>
      <c r="K1" s="117"/>
      <c r="L1" s="117"/>
      <c r="M1" s="117"/>
      <c r="N1" s="117"/>
      <c r="O1" s="117"/>
      <c r="P1" s="38"/>
      <c r="Q1" s="38"/>
      <c r="R1" s="38"/>
      <c r="S1" s="38"/>
      <c r="T1" s="38"/>
      <c r="U1" s="38"/>
      <c r="V1" s="38"/>
      <c r="W1" s="38"/>
      <c r="X1" s="38"/>
      <c r="Y1" s="38"/>
      <c r="Z1" s="38"/>
      <c r="AA1" s="38"/>
      <c r="AB1" s="38"/>
      <c r="AC1" s="38"/>
      <c r="AD1" s="38"/>
      <c r="AE1" s="38"/>
    </row>
    <row r="2" spans="1:31" ht="22.5" customHeight="1">
      <c r="A2" s="92" t="s">
        <v>105</v>
      </c>
      <c r="B2" s="21"/>
      <c r="C2" s="21"/>
      <c r="D2" s="21"/>
      <c r="E2" s="21"/>
      <c r="F2" s="21"/>
      <c r="G2" s="46"/>
      <c r="H2" s="46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  <c r="AB2" s="38"/>
      <c r="AC2" s="38"/>
      <c r="AD2" s="38"/>
      <c r="AE2" s="38"/>
    </row>
    <row r="3" spans="1:31" ht="12" customHeight="1">
      <c r="A3" s="21"/>
      <c r="B3" s="21"/>
      <c r="C3" s="21"/>
      <c r="D3" s="21"/>
      <c r="E3" s="21"/>
      <c r="F3" s="21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38"/>
      <c r="AB3" s="40"/>
      <c r="AC3" s="40"/>
      <c r="AD3" s="40"/>
      <c r="AE3" s="38"/>
    </row>
    <row r="4" spans="1:31" ht="22.5" customHeight="1">
      <c r="D4" s="21"/>
      <c r="F4" s="21"/>
      <c r="G4" s="147" t="s">
        <v>1</v>
      </c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  <c r="AB4" s="147"/>
      <c r="AC4" s="147"/>
      <c r="AD4" s="147"/>
      <c r="AE4" s="147"/>
    </row>
    <row r="5" spans="1:31" ht="22.5" customHeight="1">
      <c r="A5" s="45"/>
      <c r="B5" s="45"/>
      <c r="C5" s="45"/>
      <c r="D5" s="21"/>
      <c r="E5" s="45"/>
      <c r="F5" s="21"/>
      <c r="G5" s="33"/>
      <c r="H5" s="33"/>
      <c r="I5" s="34"/>
      <c r="J5" s="34"/>
      <c r="K5" s="148" t="s">
        <v>44</v>
      </c>
      <c r="L5" s="148"/>
      <c r="M5" s="148"/>
      <c r="N5" s="34"/>
      <c r="O5" s="148" t="s">
        <v>46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34"/>
      <c r="AA5" s="33"/>
      <c r="AB5" s="34"/>
      <c r="AC5" s="34"/>
      <c r="AD5" s="33"/>
      <c r="AE5" s="33"/>
    </row>
    <row r="6" spans="1:31" ht="22.5" customHeight="1">
      <c r="A6" s="45"/>
      <c r="B6" s="45"/>
      <c r="C6" s="45"/>
      <c r="D6" s="21"/>
      <c r="E6" s="45"/>
      <c r="F6" s="21"/>
      <c r="G6" s="33"/>
      <c r="H6" s="33"/>
      <c r="I6" s="34"/>
      <c r="J6" s="34"/>
      <c r="K6" s="60"/>
      <c r="L6" s="60"/>
      <c r="M6" s="60"/>
      <c r="N6" s="34"/>
      <c r="O6" s="60"/>
      <c r="P6" s="60"/>
      <c r="Q6" s="60"/>
      <c r="R6" s="60"/>
      <c r="S6" s="60"/>
      <c r="T6" s="60"/>
      <c r="U6" s="60" t="s">
        <v>192</v>
      </c>
      <c r="V6" s="60"/>
      <c r="W6" s="60"/>
      <c r="X6" s="60"/>
      <c r="Y6" s="60"/>
      <c r="Z6" s="34"/>
      <c r="AA6" s="33"/>
      <c r="AB6" s="34"/>
      <c r="AC6" s="34"/>
      <c r="AD6" s="33"/>
      <c r="AE6" s="33"/>
    </row>
    <row r="7" spans="1:31" ht="22.5" customHeight="1">
      <c r="A7" s="21"/>
      <c r="B7" s="21"/>
      <c r="C7" s="21"/>
      <c r="D7" s="21"/>
      <c r="E7" s="21"/>
      <c r="F7" s="21"/>
      <c r="G7" s="33"/>
      <c r="H7" s="33"/>
      <c r="I7" s="34"/>
      <c r="J7" s="34"/>
      <c r="K7" s="59"/>
      <c r="L7" s="59"/>
      <c r="M7" s="59"/>
      <c r="N7" s="34"/>
      <c r="O7" s="60"/>
      <c r="P7" s="60"/>
      <c r="Q7" s="60"/>
      <c r="R7" s="60"/>
      <c r="S7" s="34" t="s">
        <v>198</v>
      </c>
      <c r="T7" s="34"/>
      <c r="U7" s="60" t="s">
        <v>193</v>
      </c>
      <c r="V7" s="60"/>
      <c r="W7" s="60" t="s">
        <v>145</v>
      </c>
      <c r="X7" s="60"/>
      <c r="Y7" s="60"/>
      <c r="Z7" s="34"/>
      <c r="AA7" s="33"/>
      <c r="AB7" s="34"/>
      <c r="AC7" s="34"/>
      <c r="AD7" s="33"/>
      <c r="AE7" s="33"/>
    </row>
    <row r="8" spans="1:31" ht="22.5" customHeight="1">
      <c r="A8" s="21"/>
      <c r="B8" s="21"/>
      <c r="C8" s="21"/>
      <c r="D8" s="21"/>
      <c r="E8" s="21"/>
      <c r="F8" s="21"/>
      <c r="G8" s="34" t="s">
        <v>42</v>
      </c>
      <c r="H8" s="33"/>
      <c r="I8" s="34"/>
      <c r="J8" s="34"/>
      <c r="K8" s="34"/>
      <c r="L8" s="34"/>
      <c r="M8" s="34"/>
      <c r="N8" s="34"/>
      <c r="O8" s="61" t="s">
        <v>151</v>
      </c>
      <c r="P8" s="61"/>
      <c r="Q8" s="61"/>
      <c r="R8" s="34"/>
      <c r="S8" s="61" t="s">
        <v>199</v>
      </c>
      <c r="T8" s="61"/>
      <c r="U8" s="34" t="s">
        <v>66</v>
      </c>
      <c r="V8" s="34"/>
      <c r="W8" s="59" t="s">
        <v>116</v>
      </c>
      <c r="X8" s="61"/>
      <c r="Y8" s="34" t="s">
        <v>60</v>
      </c>
      <c r="Z8" s="34"/>
      <c r="AA8" s="34" t="s">
        <v>61</v>
      </c>
      <c r="AB8" s="34"/>
      <c r="AC8" s="35" t="s">
        <v>62</v>
      </c>
      <c r="AD8" s="34"/>
      <c r="AE8" s="31"/>
    </row>
    <row r="9" spans="1:31" s="31" customFormat="1" ht="22.5" customHeight="1">
      <c r="A9" s="21"/>
      <c r="B9" s="20"/>
      <c r="C9" s="20"/>
      <c r="D9" s="37"/>
      <c r="E9" s="20"/>
      <c r="F9" s="37"/>
      <c r="G9" s="34" t="s">
        <v>84</v>
      </c>
      <c r="H9" s="34"/>
      <c r="I9" s="31" t="s">
        <v>85</v>
      </c>
      <c r="K9" s="31" t="s">
        <v>63</v>
      </c>
      <c r="L9" s="34"/>
      <c r="O9" s="34" t="s">
        <v>196</v>
      </c>
      <c r="P9" s="34"/>
      <c r="Q9" s="34"/>
      <c r="R9" s="34"/>
      <c r="S9" s="61" t="s">
        <v>200</v>
      </c>
      <c r="T9" s="61"/>
      <c r="U9" s="34" t="s">
        <v>194</v>
      </c>
      <c r="V9" s="34"/>
      <c r="W9" s="59" t="s">
        <v>117</v>
      </c>
      <c r="X9" s="62"/>
      <c r="Y9" s="34" t="s">
        <v>64</v>
      </c>
      <c r="AA9" s="31" t="s">
        <v>67</v>
      </c>
      <c r="AC9" s="35" t="s">
        <v>202</v>
      </c>
      <c r="AD9" s="34"/>
      <c r="AE9" s="34" t="s">
        <v>61</v>
      </c>
    </row>
    <row r="10" spans="1:31" s="31" customFormat="1" ht="22.5" customHeight="1">
      <c r="A10" s="20"/>
      <c r="B10" s="20"/>
      <c r="C10" s="20"/>
      <c r="D10" s="10"/>
      <c r="E10" s="10"/>
      <c r="F10" s="10"/>
      <c r="G10" s="60" t="s">
        <v>86</v>
      </c>
      <c r="H10" s="34"/>
      <c r="I10" s="60" t="s">
        <v>87</v>
      </c>
      <c r="J10" s="34"/>
      <c r="K10" s="60" t="s">
        <v>65</v>
      </c>
      <c r="L10" s="34"/>
      <c r="M10" s="60" t="s">
        <v>45</v>
      </c>
      <c r="N10" s="34"/>
      <c r="O10" s="60" t="s">
        <v>197</v>
      </c>
      <c r="P10" s="60"/>
      <c r="Q10" s="60" t="s">
        <v>110</v>
      </c>
      <c r="R10" s="34"/>
      <c r="S10" s="61" t="s">
        <v>201</v>
      </c>
      <c r="T10" s="61"/>
      <c r="U10" s="60" t="s">
        <v>195</v>
      </c>
      <c r="V10" s="34"/>
      <c r="W10" s="60" t="s">
        <v>118</v>
      </c>
      <c r="X10" s="61"/>
      <c r="Y10" s="60" t="s">
        <v>41</v>
      </c>
      <c r="Z10" s="34"/>
      <c r="AA10" s="60" t="s">
        <v>119</v>
      </c>
      <c r="AB10" s="34"/>
      <c r="AC10" s="60" t="s">
        <v>152</v>
      </c>
      <c r="AD10" s="34"/>
      <c r="AE10" s="34" t="s">
        <v>67</v>
      </c>
    </row>
    <row r="11" spans="1:31" ht="22.5" customHeight="1">
      <c r="G11" s="149" t="s">
        <v>101</v>
      </c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  <c r="AB11" s="149"/>
      <c r="AC11" s="149"/>
      <c r="AD11" s="149"/>
      <c r="AE11" s="149"/>
    </row>
    <row r="12" spans="1:31" s="21" customFormat="1" ht="22.5" customHeight="1">
      <c r="A12" s="32" t="s">
        <v>137</v>
      </c>
      <c r="B12" s="36"/>
      <c r="C12" s="36"/>
      <c r="E12" s="36"/>
    </row>
    <row r="13" spans="1:31" s="21" customFormat="1" ht="22.5" customHeight="1">
      <c r="A13" s="21" t="s">
        <v>203</v>
      </c>
      <c r="B13" s="36"/>
      <c r="C13" s="36"/>
      <c r="E13" s="36"/>
      <c r="G13" s="52">
        <v>14500000</v>
      </c>
      <c r="I13" s="52">
        <v>1531778</v>
      </c>
      <c r="K13" s="52">
        <v>1450000</v>
      </c>
      <c r="L13" s="52"/>
      <c r="M13" s="52">
        <v>50001853</v>
      </c>
      <c r="O13" s="52">
        <v>-3993602</v>
      </c>
      <c r="Q13" s="52">
        <v>-199057</v>
      </c>
      <c r="S13" s="52">
        <v>0</v>
      </c>
      <c r="U13" s="52">
        <v>-7957</v>
      </c>
      <c r="W13" s="52">
        <v>-17727</v>
      </c>
      <c r="Y13" s="38">
        <f t="shared" ref="Y13:Y14" si="0">SUM(O13:W13)</f>
        <v>-4218343</v>
      </c>
      <c r="AA13" s="38">
        <f t="shared" ref="AA13:AA14" si="1">G13+I13+K13+M13+Y13</f>
        <v>63265288</v>
      </c>
      <c r="AC13" s="38">
        <v>15890</v>
      </c>
      <c r="AE13" s="38">
        <f t="shared" ref="AE13:AE14" si="2">AA13+AC13</f>
        <v>63281178</v>
      </c>
    </row>
    <row r="14" spans="1:31" ht="22.5" customHeight="1">
      <c r="A14" s="20" t="s">
        <v>204</v>
      </c>
      <c r="B14" s="31"/>
      <c r="C14" s="31"/>
      <c r="E14" s="122"/>
      <c r="G14" s="51">
        <v>0</v>
      </c>
      <c r="H14" s="20"/>
      <c r="I14" s="51">
        <v>0</v>
      </c>
      <c r="K14" s="51">
        <v>0</v>
      </c>
      <c r="L14" s="51"/>
      <c r="M14" s="51">
        <v>-3109440</v>
      </c>
      <c r="O14" s="51">
        <v>119011</v>
      </c>
      <c r="Q14" s="51">
        <v>0</v>
      </c>
      <c r="R14" s="20"/>
      <c r="S14" s="51">
        <v>-184798</v>
      </c>
      <c r="T14" s="20"/>
      <c r="U14" s="51">
        <v>-406551</v>
      </c>
      <c r="V14" s="20"/>
      <c r="W14" s="51">
        <v>0</v>
      </c>
      <c r="X14" s="20"/>
      <c r="Y14" s="40">
        <f t="shared" si="0"/>
        <v>-472338</v>
      </c>
      <c r="AA14" s="40">
        <f t="shared" si="1"/>
        <v>-3581778</v>
      </c>
      <c r="AC14" s="40">
        <v>-689906</v>
      </c>
      <c r="AD14" s="20"/>
      <c r="AE14" s="40">
        <f t="shared" si="2"/>
        <v>-4271684</v>
      </c>
    </row>
    <row r="15" spans="1:31" s="21" customFormat="1" ht="22.5" customHeight="1">
      <c r="A15" s="21" t="s">
        <v>205</v>
      </c>
      <c r="G15" s="42">
        <f>SUM(G13:G14)</f>
        <v>14500000</v>
      </c>
      <c r="H15" s="38"/>
      <c r="I15" s="42">
        <f>SUM(I13:I14)</f>
        <v>1531778</v>
      </c>
      <c r="J15" s="38"/>
      <c r="K15" s="42">
        <f>SUM(K13:K14)</f>
        <v>1450000</v>
      </c>
      <c r="L15" s="38"/>
      <c r="M15" s="42">
        <f>SUM(M13:M14)</f>
        <v>46892413</v>
      </c>
      <c r="N15" s="38"/>
      <c r="O15" s="42">
        <f>SUM(O13:O14)</f>
        <v>-3874591</v>
      </c>
      <c r="P15" s="38"/>
      <c r="Q15" s="42">
        <f>SUM(Q13:Q14)</f>
        <v>-199057</v>
      </c>
      <c r="R15" s="38"/>
      <c r="S15" s="42">
        <f>SUM(S13:S14)</f>
        <v>-184798</v>
      </c>
      <c r="T15" s="38"/>
      <c r="U15" s="42">
        <f>SUM(U13:U14)</f>
        <v>-414508</v>
      </c>
      <c r="V15" s="38"/>
      <c r="W15" s="42">
        <f>SUM(W13:W14)</f>
        <v>-17727</v>
      </c>
      <c r="X15" s="38"/>
      <c r="Y15" s="42">
        <f>SUM(O15:W15)</f>
        <v>-4690681</v>
      </c>
      <c r="Z15" s="38"/>
      <c r="AA15" s="42">
        <f>G15+I15+K15+M15+Y15</f>
        <v>59683510</v>
      </c>
      <c r="AB15" s="38"/>
      <c r="AC15" s="42">
        <f>SUM(AC13:AC14)</f>
        <v>-674016</v>
      </c>
      <c r="AD15" s="38"/>
      <c r="AE15" s="42">
        <f>AA15+AC15</f>
        <v>59009494</v>
      </c>
    </row>
    <row r="16" spans="1:31" ht="15" customHeight="1">
      <c r="A16" s="21"/>
      <c r="B16" s="21"/>
      <c r="C16" s="21"/>
      <c r="D16" s="21"/>
      <c r="E16" s="21"/>
      <c r="F16" s="21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38"/>
      <c r="AB16" s="40"/>
      <c r="AC16" s="40"/>
      <c r="AD16" s="40"/>
      <c r="AE16" s="38"/>
    </row>
    <row r="17" spans="1:31" ht="22.5" customHeight="1">
      <c r="A17" s="21" t="s">
        <v>108</v>
      </c>
      <c r="B17" s="41"/>
      <c r="C17" s="21"/>
      <c r="E17" s="21"/>
      <c r="G17" s="51"/>
      <c r="H17" s="54"/>
      <c r="I17" s="51"/>
      <c r="J17" s="51"/>
      <c r="K17" s="51"/>
      <c r="L17" s="51"/>
      <c r="M17" s="51"/>
      <c r="N17" s="51"/>
      <c r="O17" s="51"/>
      <c r="P17" s="51"/>
      <c r="Q17" s="51"/>
      <c r="R17" s="54"/>
      <c r="S17" s="54"/>
      <c r="T17" s="54"/>
      <c r="U17" s="54"/>
      <c r="V17" s="54"/>
      <c r="W17" s="54"/>
      <c r="X17" s="54"/>
      <c r="Y17" s="51"/>
      <c r="Z17" s="51"/>
      <c r="AA17" s="52"/>
      <c r="AB17" s="51"/>
      <c r="AC17" s="51"/>
      <c r="AD17" s="54"/>
      <c r="AE17" s="52"/>
    </row>
    <row r="18" spans="1:31" ht="22.5" customHeight="1">
      <c r="A18" s="20" t="s">
        <v>68</v>
      </c>
      <c r="B18" s="20" t="s">
        <v>153</v>
      </c>
      <c r="G18" s="51">
        <v>0</v>
      </c>
      <c r="H18" s="54"/>
      <c r="I18" s="51">
        <v>0</v>
      </c>
      <c r="J18" s="51"/>
      <c r="K18" s="51">
        <v>0</v>
      </c>
      <c r="L18" s="51"/>
      <c r="M18" s="51">
        <v>1126584</v>
      </c>
      <c r="N18" s="51"/>
      <c r="O18" s="51">
        <v>0</v>
      </c>
      <c r="P18" s="51"/>
      <c r="Q18" s="51">
        <v>0</v>
      </c>
      <c r="R18" s="54"/>
      <c r="S18" s="54">
        <v>0</v>
      </c>
      <c r="T18" s="54"/>
      <c r="U18" s="54">
        <v>0</v>
      </c>
      <c r="V18" s="54"/>
      <c r="W18" s="54">
        <v>0</v>
      </c>
      <c r="X18" s="54"/>
      <c r="Y18" s="40">
        <f>SUM(O18:W18)</f>
        <v>0</v>
      </c>
      <c r="Z18" s="51"/>
      <c r="AA18" s="40">
        <f>G18+I18+K18+M18+Y18</f>
        <v>1126584</v>
      </c>
      <c r="AB18" s="51"/>
      <c r="AC18" s="51">
        <v>-21676</v>
      </c>
      <c r="AD18" s="54"/>
      <c r="AE18" s="40">
        <f>AA18+AC18</f>
        <v>1104908</v>
      </c>
    </row>
    <row r="19" spans="1:31" ht="22.5" customHeight="1">
      <c r="A19" s="20" t="s">
        <v>68</v>
      </c>
      <c r="B19" s="20" t="s">
        <v>149</v>
      </c>
      <c r="G19" s="69">
        <v>0</v>
      </c>
      <c r="H19" s="54"/>
      <c r="I19" s="69">
        <v>0</v>
      </c>
      <c r="J19" s="51"/>
      <c r="K19" s="69">
        <v>0</v>
      </c>
      <c r="L19" s="51"/>
      <c r="M19" s="69">
        <v>0</v>
      </c>
      <c r="N19" s="51"/>
      <c r="O19" s="69">
        <v>-817624</v>
      </c>
      <c r="P19" s="54"/>
      <c r="Q19" s="69">
        <v>-263332</v>
      </c>
      <c r="R19" s="54"/>
      <c r="S19" s="54">
        <v>34679</v>
      </c>
      <c r="T19" s="54"/>
      <c r="U19" s="69">
        <v>66773</v>
      </c>
      <c r="V19" s="54"/>
      <c r="W19" s="69">
        <v>1748</v>
      </c>
      <c r="X19" s="54"/>
      <c r="Y19" s="40">
        <f>SUM(O19:W19)</f>
        <v>-977756</v>
      </c>
      <c r="Z19" s="51"/>
      <c r="AA19" s="40">
        <f>G19+I19+K19+M19+Y19</f>
        <v>-977756</v>
      </c>
      <c r="AB19" s="51"/>
      <c r="AC19" s="69">
        <v>54376</v>
      </c>
      <c r="AD19" s="54"/>
      <c r="AE19" s="40">
        <f>AA19+AC19</f>
        <v>-923380</v>
      </c>
    </row>
    <row r="20" spans="1:31" ht="22.5" customHeight="1">
      <c r="A20" s="21" t="s">
        <v>150</v>
      </c>
      <c r="B20" s="41"/>
      <c r="C20" s="21"/>
      <c r="E20" s="21"/>
      <c r="G20" s="71">
        <f>SUM(G18:G19)</f>
        <v>0</v>
      </c>
      <c r="H20" s="54"/>
      <c r="I20" s="71">
        <f>SUM(I18:I19)</f>
        <v>0</v>
      </c>
      <c r="J20" s="51"/>
      <c r="K20" s="71">
        <f>SUM(K18:K19)</f>
        <v>0</v>
      </c>
      <c r="L20" s="51"/>
      <c r="M20" s="71">
        <f>SUM(M18:M19)</f>
        <v>1126584</v>
      </c>
      <c r="N20" s="51"/>
      <c r="O20" s="71">
        <f>SUM(O18:O19)</f>
        <v>-817624</v>
      </c>
      <c r="P20" s="72"/>
      <c r="Q20" s="71">
        <f>SUM(Q18:Q19)</f>
        <v>-263332</v>
      </c>
      <c r="R20" s="54"/>
      <c r="S20" s="71">
        <f>SUM(S18:S19)</f>
        <v>34679</v>
      </c>
      <c r="T20" s="54"/>
      <c r="U20" s="71">
        <f>SUM(U18:U19)</f>
        <v>66773</v>
      </c>
      <c r="V20" s="54"/>
      <c r="W20" s="71">
        <f>SUM(W18:W19)</f>
        <v>1748</v>
      </c>
      <c r="X20" s="54"/>
      <c r="Y20" s="71">
        <f>SUM(Y18:Y19)</f>
        <v>-977756</v>
      </c>
      <c r="Z20" s="51"/>
      <c r="AA20" s="71">
        <f>SUM(AA18:AA19)</f>
        <v>148828</v>
      </c>
      <c r="AB20" s="51"/>
      <c r="AC20" s="71">
        <f>SUM(AC18:AC19)</f>
        <v>32700</v>
      </c>
      <c r="AD20" s="54"/>
      <c r="AE20" s="71">
        <f>SUM(AE18:AE19)</f>
        <v>181528</v>
      </c>
    </row>
    <row r="21" spans="1:31" ht="12" customHeight="1">
      <c r="A21" s="21"/>
      <c r="B21" s="21"/>
      <c r="C21" s="21"/>
      <c r="D21" s="21"/>
      <c r="E21" s="21"/>
      <c r="F21" s="21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38"/>
      <c r="AB21" s="40"/>
      <c r="AC21" s="40"/>
      <c r="AD21" s="40"/>
      <c r="AE21" s="38"/>
    </row>
    <row r="22" spans="1:31" s="21" customFormat="1" ht="22.5" customHeight="1" thickBot="1">
      <c r="A22" s="21" t="s">
        <v>139</v>
      </c>
      <c r="C22" s="20"/>
      <c r="E22" s="20"/>
      <c r="G22" s="88">
        <f>G15+G20</f>
        <v>14500000</v>
      </c>
      <c r="H22" s="72"/>
      <c r="I22" s="88">
        <f>I15+I20</f>
        <v>1531778</v>
      </c>
      <c r="J22" s="52"/>
      <c r="K22" s="88">
        <f>K15+K20</f>
        <v>1450000</v>
      </c>
      <c r="L22" s="52"/>
      <c r="M22" s="88">
        <f>M15+M20</f>
        <v>48018997</v>
      </c>
      <c r="N22" s="52"/>
      <c r="O22" s="88">
        <f>O15+O20</f>
        <v>-4692215</v>
      </c>
      <c r="P22" s="72"/>
      <c r="Q22" s="88">
        <f>Q15+Q20</f>
        <v>-462389</v>
      </c>
      <c r="R22" s="72"/>
      <c r="S22" s="88">
        <f>S15+S20</f>
        <v>-150119</v>
      </c>
      <c r="T22" s="72"/>
      <c r="U22" s="88">
        <f>U15+U20</f>
        <v>-347735</v>
      </c>
      <c r="V22" s="72"/>
      <c r="W22" s="88">
        <f>W15+W20</f>
        <v>-15979</v>
      </c>
      <c r="X22" s="72"/>
      <c r="Y22" s="88">
        <f>Y15+Y20</f>
        <v>-5668437</v>
      </c>
      <c r="Z22" s="52"/>
      <c r="AA22" s="44">
        <f>G22+I22+K22+M22+Y22</f>
        <v>59832338</v>
      </c>
      <c r="AB22" s="52"/>
      <c r="AC22" s="88">
        <f>AC15+AC20</f>
        <v>-641316</v>
      </c>
      <c r="AD22" s="72"/>
      <c r="AE22" s="88">
        <f>AE15+AE20</f>
        <v>59191022</v>
      </c>
    </row>
    <row r="23" spans="1:31" ht="12" customHeight="1" thickTop="1">
      <c r="A23" s="21"/>
      <c r="B23" s="21"/>
      <c r="C23" s="21"/>
      <c r="D23" s="21"/>
      <c r="E23" s="21"/>
      <c r="F23" s="21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38"/>
      <c r="AB23" s="40"/>
      <c r="AC23" s="40"/>
      <c r="AD23" s="40"/>
      <c r="AE23" s="38"/>
    </row>
    <row r="24" spans="1:31" ht="22.5" customHeight="1"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</row>
    <row r="25" spans="1:31" ht="22.5" customHeight="1">
      <c r="G25" s="51"/>
      <c r="H25" s="54"/>
      <c r="I25" s="51"/>
      <c r="J25" s="51"/>
      <c r="K25" s="51"/>
      <c r="L25" s="51"/>
      <c r="M25" s="51"/>
      <c r="N25" s="51"/>
      <c r="O25" s="51"/>
      <c r="P25" s="51"/>
      <c r="Q25" s="51"/>
      <c r="R25" s="54"/>
      <c r="S25" s="54"/>
      <c r="T25" s="54"/>
      <c r="U25" s="54"/>
      <c r="V25" s="54"/>
      <c r="W25" s="54"/>
      <c r="X25" s="54"/>
      <c r="Y25" s="51"/>
      <c r="Z25" s="51"/>
      <c r="AA25" s="51"/>
      <c r="AB25" s="51"/>
      <c r="AC25" s="51"/>
      <c r="AD25" s="54"/>
      <c r="AE25" s="51"/>
    </row>
    <row r="26" spans="1:31" ht="22.5" customHeight="1">
      <c r="G26" s="15"/>
      <c r="H26" s="95"/>
      <c r="I26" s="15"/>
      <c r="J26" s="15"/>
      <c r="K26" s="15"/>
      <c r="L26" s="15"/>
      <c r="M26" s="15"/>
      <c r="N26" s="15"/>
      <c r="O26" s="15"/>
      <c r="P26" s="15"/>
      <c r="Q26" s="15"/>
      <c r="R26" s="95"/>
      <c r="S26" s="15"/>
      <c r="T26" s="95"/>
      <c r="U26" s="15"/>
      <c r="V26" s="95"/>
      <c r="W26" s="15"/>
      <c r="X26" s="95"/>
      <c r="Y26" s="15"/>
      <c r="Z26" s="15"/>
      <c r="AA26" s="15"/>
      <c r="AB26" s="15"/>
      <c r="AC26" s="15"/>
      <c r="AD26" s="95"/>
      <c r="AE26" s="15"/>
    </row>
    <row r="27" spans="1:31" ht="22.5" customHeight="1">
      <c r="O27" s="51"/>
      <c r="Q27" s="15"/>
      <c r="U27" s="95"/>
    </row>
    <row r="28" spans="1:31" ht="22.5" customHeight="1">
      <c r="M28" s="43"/>
      <c r="O28" s="43"/>
      <c r="Q28" s="15"/>
      <c r="S28" s="40"/>
      <c r="U28" s="95"/>
      <c r="W28" s="40"/>
      <c r="Y28" s="43"/>
      <c r="AA28" s="43"/>
      <c r="AC28" s="43"/>
      <c r="AE28" s="43"/>
    </row>
    <row r="29" spans="1:31" ht="22.5" customHeight="1">
      <c r="O29" s="93"/>
      <c r="Q29" s="15"/>
      <c r="U29" s="95"/>
      <c r="Y29" s="43"/>
      <c r="AA29" s="43"/>
      <c r="AC29" s="43"/>
      <c r="AE29" s="43"/>
    </row>
    <row r="30" spans="1:31" ht="22.5" customHeight="1">
      <c r="Q30" s="15"/>
      <c r="U30" s="95"/>
      <c r="AA30" s="43"/>
      <c r="AC30" s="43"/>
      <c r="AE30" s="43"/>
    </row>
    <row r="31" spans="1:31" ht="22.5" customHeight="1">
      <c r="Q31" s="15"/>
      <c r="U31" s="95"/>
    </row>
  </sheetData>
  <mergeCells count="4">
    <mergeCell ref="G4:AE4"/>
    <mergeCell ref="K5:M5"/>
    <mergeCell ref="O5:Y5"/>
    <mergeCell ref="G11:AE11"/>
  </mergeCells>
  <pageMargins left="0.8" right="0.8" top="0.48" bottom="0.5" header="0.5" footer="0.5"/>
  <pageSetup paperSize="9" scale="51" firstPageNumber="7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D28"/>
  <sheetViews>
    <sheetView zoomScaleNormal="100" zoomScaleSheetLayoutView="100" workbookViewId="0">
      <selection activeCell="M26" sqref="M26"/>
    </sheetView>
  </sheetViews>
  <sheetFormatPr defaultColWidth="9.125" defaultRowHeight="22.5" customHeight="1"/>
  <cols>
    <col min="1" max="2" width="2.375" style="20" customWidth="1"/>
    <col min="3" max="3" width="42.625" style="20" customWidth="1"/>
    <col min="4" max="4" width="1.375" style="20" customWidth="1"/>
    <col min="5" max="5" width="7.125" style="20" customWidth="1"/>
    <col min="6" max="6" width="1.375" style="20" customWidth="1"/>
    <col min="7" max="7" width="12.625" style="20" customWidth="1"/>
    <col min="8" max="8" width="1.375" style="45" customWidth="1"/>
    <col min="9" max="9" width="12.625" style="20" customWidth="1"/>
    <col min="10" max="10" width="1.375" style="20" customWidth="1"/>
    <col min="11" max="11" width="12.625" style="20" customWidth="1"/>
    <col min="12" max="12" width="1.375" style="20" customWidth="1"/>
    <col min="13" max="13" width="12.625" style="20" customWidth="1"/>
    <col min="14" max="14" width="1.375" style="20" customWidth="1"/>
    <col min="15" max="15" width="12.625" style="20" customWidth="1"/>
    <col min="16" max="16" width="1.375" style="20" customWidth="1"/>
    <col min="17" max="17" width="12.625" style="20" customWidth="1"/>
    <col min="18" max="18" width="1.375" style="45" customWidth="1"/>
    <col min="19" max="19" width="12.625" style="45" customWidth="1"/>
    <col min="20" max="20" width="1.375" style="45" customWidth="1"/>
    <col min="21" max="21" width="12.625" style="45" customWidth="1"/>
    <col min="22" max="22" width="1.375" style="45" customWidth="1"/>
    <col min="23" max="23" width="14.875" style="45" bestFit="1" customWidth="1"/>
    <col min="24" max="24" width="1.375" style="45" customWidth="1"/>
    <col min="25" max="25" width="12.625" style="20" customWidth="1"/>
    <col min="26" max="26" width="1.375" style="20" customWidth="1"/>
    <col min="27" max="27" width="12.625" style="21" customWidth="1"/>
    <col min="28" max="29" width="0.625" style="20" customWidth="1"/>
    <col min="30" max="30" width="9.625" style="20" bestFit="1" customWidth="1"/>
    <col min="31" max="16384" width="9.125" style="20"/>
  </cols>
  <sheetData>
    <row r="1" spans="1:30" ht="22.5" customHeight="1">
      <c r="A1" s="130" t="s">
        <v>185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0"/>
      <c r="O1" s="130"/>
      <c r="P1" s="130"/>
      <c r="Q1" s="130"/>
      <c r="R1" s="38"/>
      <c r="S1" s="38"/>
      <c r="T1" s="38"/>
      <c r="U1" s="38"/>
      <c r="V1" s="38"/>
      <c r="W1" s="38"/>
      <c r="X1" s="38"/>
      <c r="Y1" s="38"/>
      <c r="Z1" s="38"/>
      <c r="AA1" s="38"/>
    </row>
    <row r="2" spans="1:30" ht="22.5" customHeight="1">
      <c r="A2" s="92" t="s">
        <v>105</v>
      </c>
      <c r="B2" s="21"/>
      <c r="C2" s="21"/>
      <c r="D2" s="21"/>
      <c r="E2" s="21"/>
      <c r="F2" s="21"/>
      <c r="G2" s="46"/>
      <c r="H2" s="46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8"/>
      <c r="AA2" s="38"/>
    </row>
    <row r="3" spans="1:30" ht="12" customHeight="1">
      <c r="A3" s="21"/>
      <c r="B3" s="21"/>
      <c r="C3" s="21"/>
      <c r="D3" s="21"/>
      <c r="E3" s="21"/>
      <c r="F3" s="21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U3" s="40"/>
      <c r="V3" s="40"/>
      <c r="W3" s="40"/>
      <c r="X3" s="40"/>
      <c r="Y3" s="40"/>
      <c r="Z3" s="40"/>
      <c r="AA3" s="38"/>
    </row>
    <row r="4" spans="1:30" ht="22.5" customHeight="1">
      <c r="D4" s="21"/>
      <c r="E4" s="21"/>
      <c r="F4" s="21"/>
      <c r="G4" s="147" t="s">
        <v>1</v>
      </c>
      <c r="H4" s="147"/>
      <c r="I4" s="147"/>
      <c r="J4" s="147"/>
      <c r="K4" s="147"/>
      <c r="L4" s="147"/>
      <c r="M4" s="147"/>
      <c r="N4" s="147"/>
      <c r="O4" s="147"/>
      <c r="P4" s="147"/>
      <c r="Q4" s="147"/>
      <c r="R4" s="147"/>
      <c r="S4" s="147"/>
      <c r="T4" s="147"/>
      <c r="U4" s="147"/>
      <c r="V4" s="147"/>
      <c r="W4" s="147"/>
      <c r="X4" s="147"/>
      <c r="Y4" s="147"/>
      <c r="Z4" s="147"/>
      <c r="AA4" s="147"/>
    </row>
    <row r="5" spans="1:30" ht="22.5" customHeight="1">
      <c r="A5" s="45"/>
      <c r="B5" s="45"/>
      <c r="C5" s="45"/>
      <c r="D5" s="21"/>
      <c r="E5" s="21"/>
      <c r="F5" s="21"/>
      <c r="G5" s="33"/>
      <c r="H5" s="33"/>
      <c r="I5" s="34"/>
      <c r="J5" s="34"/>
      <c r="K5" s="148" t="s">
        <v>44</v>
      </c>
      <c r="L5" s="148"/>
      <c r="M5" s="148"/>
      <c r="N5" s="34"/>
      <c r="O5" s="148" t="s">
        <v>46</v>
      </c>
      <c r="P5" s="148"/>
      <c r="Q5" s="148"/>
      <c r="R5" s="148"/>
      <c r="S5" s="148"/>
      <c r="T5" s="148"/>
      <c r="U5" s="148"/>
      <c r="V5" s="148"/>
      <c r="W5" s="148"/>
      <c r="X5" s="148"/>
      <c r="Y5" s="148"/>
      <c r="Z5" s="34"/>
      <c r="AA5" s="33"/>
    </row>
    <row r="6" spans="1:30" ht="22.5" customHeight="1">
      <c r="A6" s="45"/>
      <c r="B6" s="45"/>
      <c r="C6" s="45"/>
      <c r="D6" s="21"/>
      <c r="E6" s="21"/>
      <c r="F6" s="21"/>
      <c r="G6" s="33"/>
      <c r="H6" s="33"/>
      <c r="I6" s="34"/>
      <c r="J6" s="34"/>
      <c r="K6" s="60"/>
      <c r="L6" s="60"/>
      <c r="M6" s="60"/>
      <c r="N6" s="34"/>
      <c r="O6" s="60"/>
      <c r="P6" s="60"/>
      <c r="Q6" s="60"/>
      <c r="R6" s="60"/>
      <c r="S6" s="60"/>
      <c r="T6" s="60"/>
      <c r="U6" s="60" t="s">
        <v>192</v>
      </c>
      <c r="V6" s="60"/>
      <c r="W6" s="60"/>
      <c r="X6" s="60"/>
      <c r="Y6" s="60"/>
      <c r="Z6" s="34"/>
      <c r="AA6" s="33"/>
    </row>
    <row r="7" spans="1:30" ht="22.5" customHeight="1">
      <c r="A7" s="21"/>
      <c r="B7" s="21"/>
      <c r="C7" s="21"/>
      <c r="D7" s="21"/>
      <c r="E7" s="21"/>
      <c r="F7" s="21"/>
      <c r="G7" s="33"/>
      <c r="H7" s="33"/>
      <c r="I7" s="34"/>
      <c r="J7" s="34"/>
      <c r="K7" s="59"/>
      <c r="L7" s="59"/>
      <c r="M7" s="59"/>
      <c r="N7" s="34"/>
      <c r="O7" s="60"/>
      <c r="P7" s="60"/>
      <c r="Q7" s="60"/>
      <c r="R7" s="60"/>
      <c r="S7" s="60" t="s">
        <v>198</v>
      </c>
      <c r="T7" s="60"/>
      <c r="U7" s="60" t="s">
        <v>193</v>
      </c>
      <c r="V7" s="60"/>
      <c r="W7" s="60" t="s">
        <v>220</v>
      </c>
      <c r="X7" s="60"/>
      <c r="Y7" s="60"/>
      <c r="Z7" s="34"/>
      <c r="AA7" s="33"/>
    </row>
    <row r="8" spans="1:30" ht="22.5" customHeight="1">
      <c r="A8" s="21"/>
      <c r="B8" s="21"/>
      <c r="C8" s="21"/>
      <c r="D8" s="21"/>
      <c r="E8" s="21"/>
      <c r="F8" s="21"/>
      <c r="G8" s="34" t="s">
        <v>42</v>
      </c>
      <c r="H8" s="33"/>
      <c r="I8" s="34"/>
      <c r="J8" s="34"/>
      <c r="K8" s="34"/>
      <c r="L8" s="34"/>
      <c r="M8" s="34"/>
      <c r="N8" s="34"/>
      <c r="O8" s="61" t="s">
        <v>151</v>
      </c>
      <c r="P8" s="61"/>
      <c r="Q8" s="61"/>
      <c r="R8" s="34"/>
      <c r="S8" s="34" t="s">
        <v>199</v>
      </c>
      <c r="T8" s="34"/>
      <c r="U8" s="34" t="s">
        <v>66</v>
      </c>
      <c r="V8" s="34"/>
      <c r="W8" s="59" t="s">
        <v>116</v>
      </c>
      <c r="X8" s="61"/>
      <c r="Y8" s="34" t="s">
        <v>60</v>
      </c>
      <c r="Z8" s="34"/>
      <c r="AA8" s="34"/>
    </row>
    <row r="9" spans="1:30" s="31" customFormat="1" ht="22.5" customHeight="1">
      <c r="A9" s="21"/>
      <c r="B9" s="20"/>
      <c r="C9" s="20"/>
      <c r="D9" s="37"/>
      <c r="E9" s="37"/>
      <c r="F9" s="37"/>
      <c r="G9" s="34" t="s">
        <v>84</v>
      </c>
      <c r="H9" s="34"/>
      <c r="I9" s="31" t="s">
        <v>85</v>
      </c>
      <c r="K9" s="31" t="s">
        <v>63</v>
      </c>
      <c r="L9" s="34"/>
      <c r="O9" s="34" t="s">
        <v>196</v>
      </c>
      <c r="P9" s="34"/>
      <c r="Q9" s="34"/>
      <c r="R9" s="34"/>
      <c r="S9" s="34" t="s">
        <v>200</v>
      </c>
      <c r="T9" s="34"/>
      <c r="U9" s="34" t="s">
        <v>194</v>
      </c>
      <c r="V9" s="34"/>
      <c r="W9" s="59" t="s">
        <v>117</v>
      </c>
      <c r="X9" s="62"/>
      <c r="Y9" s="34" t="s">
        <v>64</v>
      </c>
      <c r="AA9" s="34" t="s">
        <v>61</v>
      </c>
    </row>
    <row r="10" spans="1:30" s="31" customFormat="1" ht="22.5" customHeight="1">
      <c r="A10" s="20"/>
      <c r="B10" s="20"/>
      <c r="C10" s="20"/>
      <c r="D10" s="10"/>
      <c r="E10" s="10" t="s">
        <v>5</v>
      </c>
      <c r="F10" s="10"/>
      <c r="G10" s="60" t="s">
        <v>86</v>
      </c>
      <c r="H10" s="34"/>
      <c r="I10" s="60" t="s">
        <v>87</v>
      </c>
      <c r="J10" s="34"/>
      <c r="K10" s="60" t="s">
        <v>65</v>
      </c>
      <c r="L10" s="34"/>
      <c r="M10" s="60" t="s">
        <v>45</v>
      </c>
      <c r="N10" s="34"/>
      <c r="O10" s="60" t="s">
        <v>197</v>
      </c>
      <c r="P10" s="60"/>
      <c r="Q10" s="60" t="s">
        <v>110</v>
      </c>
      <c r="R10" s="34"/>
      <c r="S10" s="34" t="s">
        <v>201</v>
      </c>
      <c r="T10" s="34"/>
      <c r="U10" s="60" t="s">
        <v>195</v>
      </c>
      <c r="V10" s="34"/>
      <c r="W10" s="60" t="s">
        <v>118</v>
      </c>
      <c r="X10" s="61"/>
      <c r="Y10" s="60" t="s">
        <v>41</v>
      </c>
      <c r="Z10" s="34"/>
      <c r="AA10" s="34" t="s">
        <v>67</v>
      </c>
    </row>
    <row r="11" spans="1:30" ht="22.5" customHeight="1">
      <c r="G11" s="149" t="s">
        <v>101</v>
      </c>
      <c r="H11" s="149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49"/>
      <c r="Y11" s="149"/>
      <c r="Z11" s="149"/>
      <c r="AA11" s="149"/>
    </row>
    <row r="12" spans="1:30" s="21" customFormat="1" ht="22.5" customHeight="1">
      <c r="A12" s="32" t="s">
        <v>182</v>
      </c>
      <c r="B12" s="36"/>
      <c r="C12" s="36"/>
    </row>
    <row r="13" spans="1:30" s="21" customFormat="1" ht="22.5" customHeight="1">
      <c r="A13" s="21" t="s">
        <v>206</v>
      </c>
      <c r="G13" s="38">
        <v>14500000</v>
      </c>
      <c r="H13" s="38"/>
      <c r="I13" s="38">
        <v>1531778</v>
      </c>
      <c r="J13" s="38"/>
      <c r="K13" s="38">
        <v>1450000</v>
      </c>
      <c r="L13" s="38"/>
      <c r="M13" s="38">
        <v>48502769</v>
      </c>
      <c r="N13" s="38"/>
      <c r="O13" s="38">
        <v>-4598890</v>
      </c>
      <c r="P13" s="38"/>
      <c r="Q13" s="38">
        <v>-845040</v>
      </c>
      <c r="R13" s="38"/>
      <c r="S13" s="38">
        <v>-319842</v>
      </c>
      <c r="T13" s="38"/>
      <c r="U13" s="38">
        <v>-268779</v>
      </c>
      <c r="V13" s="38"/>
      <c r="W13" s="38">
        <v>-15979</v>
      </c>
      <c r="X13" s="38"/>
      <c r="Y13" s="38">
        <f>SUM(O13:W13)</f>
        <v>-6048530</v>
      </c>
      <c r="Z13" s="38"/>
      <c r="AA13" s="38">
        <f>G13+I13+K13+M13+Y13</f>
        <v>59936017</v>
      </c>
      <c r="AD13" s="46"/>
    </row>
    <row r="14" spans="1:30" ht="22.5" customHeight="1">
      <c r="A14" s="20" t="s">
        <v>207</v>
      </c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AA14" s="20"/>
      <c r="AD14" s="43"/>
    </row>
    <row r="15" spans="1:30" ht="22.5" customHeight="1">
      <c r="A15" s="123" t="s">
        <v>208</v>
      </c>
      <c r="E15" s="131" t="s">
        <v>175</v>
      </c>
      <c r="G15" s="40">
        <v>0</v>
      </c>
      <c r="H15" s="40"/>
      <c r="I15" s="40">
        <v>0</v>
      </c>
      <c r="J15" s="40"/>
      <c r="K15" s="40">
        <v>0</v>
      </c>
      <c r="L15" s="40"/>
      <c r="M15" s="40">
        <v>-183790</v>
      </c>
      <c r="N15" s="40"/>
      <c r="O15" s="40">
        <v>0</v>
      </c>
      <c r="P15" s="40"/>
      <c r="Q15" s="40">
        <v>0</v>
      </c>
      <c r="R15" s="40"/>
      <c r="S15" s="40">
        <v>0</v>
      </c>
      <c r="T15" s="40"/>
      <c r="U15" s="40">
        <v>0</v>
      </c>
      <c r="V15" s="40"/>
      <c r="W15" s="40">
        <v>0</v>
      </c>
      <c r="X15" s="40"/>
      <c r="Y15" s="40">
        <f>SUM(O15:W15)</f>
        <v>0</v>
      </c>
      <c r="Z15" s="40"/>
      <c r="AA15" s="40">
        <f>G15+I15+K15+M15+Y15</f>
        <v>-183790</v>
      </c>
      <c r="AD15" s="43"/>
    </row>
    <row r="16" spans="1:30" s="21" customFormat="1" ht="22.5" customHeight="1">
      <c r="A16" s="120" t="s">
        <v>183</v>
      </c>
      <c r="G16" s="42">
        <f>SUM(G13,G15)</f>
        <v>14500000</v>
      </c>
      <c r="H16" s="38"/>
      <c r="I16" s="42">
        <f>SUM(I13,I15)</f>
        <v>1531778</v>
      </c>
      <c r="J16" s="38"/>
      <c r="K16" s="42">
        <f>SUM(K13,K15)</f>
        <v>1450000</v>
      </c>
      <c r="L16" s="38"/>
      <c r="M16" s="42">
        <f>SUM(M13,M15)</f>
        <v>48318979</v>
      </c>
      <c r="N16" s="38"/>
      <c r="O16" s="42">
        <f>SUM(O13,O15)</f>
        <v>-4598890</v>
      </c>
      <c r="P16" s="38"/>
      <c r="Q16" s="42">
        <f>SUM(Q13,Q15)</f>
        <v>-845040</v>
      </c>
      <c r="R16" s="38"/>
      <c r="S16" s="42">
        <f>SUM(S13,S15)</f>
        <v>-319842</v>
      </c>
      <c r="T16" s="38"/>
      <c r="U16" s="42">
        <f>SUM(U13,U15)</f>
        <v>-268779</v>
      </c>
      <c r="V16" s="38"/>
      <c r="W16" s="42">
        <f>SUM(W13,W15)</f>
        <v>-15979</v>
      </c>
      <c r="X16" s="38"/>
      <c r="Y16" s="42">
        <f>SUM(Y13,Y15)</f>
        <v>-6048530</v>
      </c>
      <c r="Z16" s="38"/>
      <c r="AA16" s="42">
        <f>SUM(AA13,AA15)</f>
        <v>59752227</v>
      </c>
      <c r="AD16" s="46"/>
    </row>
    <row r="17" spans="1:30" ht="12" customHeight="1">
      <c r="A17" s="21"/>
      <c r="B17" s="21"/>
      <c r="C17" s="21"/>
      <c r="D17" s="21"/>
      <c r="E17" s="21"/>
      <c r="F17" s="21"/>
      <c r="G17" s="40"/>
      <c r="H17" s="40"/>
      <c r="I17" s="40"/>
      <c r="J17" s="40"/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38"/>
    </row>
    <row r="18" spans="1:30" ht="22.5" customHeight="1">
      <c r="A18" s="21" t="s">
        <v>108</v>
      </c>
      <c r="B18" s="41"/>
      <c r="C18" s="21"/>
      <c r="G18" s="51"/>
      <c r="H18" s="54"/>
      <c r="I18" s="51"/>
      <c r="J18" s="51"/>
      <c r="K18" s="51"/>
      <c r="L18" s="51"/>
      <c r="M18" s="51"/>
      <c r="N18" s="51"/>
      <c r="O18" s="51"/>
      <c r="P18" s="51"/>
      <c r="Q18" s="51"/>
      <c r="R18" s="54"/>
      <c r="S18" s="54"/>
      <c r="T18" s="54"/>
      <c r="U18" s="54"/>
      <c r="V18" s="54"/>
      <c r="W18" s="54"/>
      <c r="X18" s="54"/>
      <c r="Y18" s="51"/>
      <c r="Z18" s="51"/>
      <c r="AA18" s="52"/>
    </row>
    <row r="19" spans="1:30" ht="22.5" customHeight="1">
      <c r="A19" s="20" t="s">
        <v>68</v>
      </c>
      <c r="B19" s="20" t="s">
        <v>69</v>
      </c>
      <c r="G19" s="51">
        <v>0</v>
      </c>
      <c r="H19" s="54"/>
      <c r="I19" s="51">
        <v>0</v>
      </c>
      <c r="J19" s="51"/>
      <c r="K19" s="51">
        <v>0</v>
      </c>
      <c r="L19" s="51"/>
      <c r="M19" s="51">
        <v>1741260</v>
      </c>
      <c r="N19" s="51"/>
      <c r="O19" s="51">
        <v>0</v>
      </c>
      <c r="P19" s="51"/>
      <c r="Q19" s="51">
        <v>0</v>
      </c>
      <c r="R19" s="54"/>
      <c r="S19" s="54">
        <v>0</v>
      </c>
      <c r="T19" s="54"/>
      <c r="U19" s="54">
        <v>0</v>
      </c>
      <c r="V19" s="54"/>
      <c r="W19" s="54">
        <v>0</v>
      </c>
      <c r="X19" s="54"/>
      <c r="Y19" s="40">
        <f>SUM(O19:W19)</f>
        <v>0</v>
      </c>
      <c r="Z19" s="51"/>
      <c r="AA19" s="40">
        <f>G19+I19+K19+M19+Y19</f>
        <v>1741260</v>
      </c>
      <c r="AC19" s="15"/>
      <c r="AD19" s="43"/>
    </row>
    <row r="20" spans="1:30" ht="22.5" customHeight="1">
      <c r="A20" s="20" t="s">
        <v>68</v>
      </c>
      <c r="B20" s="20" t="s">
        <v>149</v>
      </c>
      <c r="G20" s="69">
        <v>0</v>
      </c>
      <c r="H20" s="54"/>
      <c r="I20" s="69">
        <v>0</v>
      </c>
      <c r="J20" s="51"/>
      <c r="K20" s="69">
        <v>0</v>
      </c>
      <c r="L20" s="51"/>
      <c r="M20" s="69">
        <v>0</v>
      </c>
      <c r="N20" s="51"/>
      <c r="O20" s="69">
        <v>-298471</v>
      </c>
      <c r="P20" s="54"/>
      <c r="Q20" s="69">
        <v>-40739</v>
      </c>
      <c r="R20" s="54"/>
      <c r="S20" s="54">
        <v>-276097</v>
      </c>
      <c r="T20" s="54"/>
      <c r="U20" s="69">
        <v>-214678</v>
      </c>
      <c r="V20" s="54"/>
      <c r="W20" s="69">
        <v>0</v>
      </c>
      <c r="X20" s="54"/>
      <c r="Y20" s="40">
        <f>SUM(O20:W20)</f>
        <v>-829985</v>
      </c>
      <c r="Z20" s="51"/>
      <c r="AA20" s="40">
        <f>G20+I20+K20+M20+Y20</f>
        <v>-829985</v>
      </c>
      <c r="AC20" s="15"/>
      <c r="AD20" s="43"/>
    </row>
    <row r="21" spans="1:30" ht="22.5" customHeight="1">
      <c r="A21" s="21" t="s">
        <v>150</v>
      </c>
      <c r="B21" s="41"/>
      <c r="C21" s="21"/>
      <c r="G21" s="71">
        <f>SUM(G19:G20)</f>
        <v>0</v>
      </c>
      <c r="H21" s="54"/>
      <c r="I21" s="71">
        <f>SUM(I19:I20)</f>
        <v>0</v>
      </c>
      <c r="J21" s="51"/>
      <c r="K21" s="71">
        <f>SUM(K19:K20)</f>
        <v>0</v>
      </c>
      <c r="L21" s="51"/>
      <c r="M21" s="71">
        <f>SUM(M19:M20)</f>
        <v>1741260</v>
      </c>
      <c r="N21" s="51"/>
      <c r="O21" s="71">
        <f>SUM(O19:O20)</f>
        <v>-298471</v>
      </c>
      <c r="P21" s="72"/>
      <c r="Q21" s="71">
        <f>SUM(Q19:Q20)</f>
        <v>-40739</v>
      </c>
      <c r="R21" s="54"/>
      <c r="S21" s="71">
        <f>SUM(S19:S20)</f>
        <v>-276097</v>
      </c>
      <c r="T21" s="54"/>
      <c r="U21" s="71">
        <f>SUM(U19:U20)</f>
        <v>-214678</v>
      </c>
      <c r="V21" s="54"/>
      <c r="W21" s="71">
        <f>SUM(W19:W20)</f>
        <v>0</v>
      </c>
      <c r="X21" s="54"/>
      <c r="Y21" s="71">
        <f>SUM(Y19:Y20)</f>
        <v>-829985</v>
      </c>
      <c r="Z21" s="51"/>
      <c r="AA21" s="71">
        <f>SUM(AA19:AA20)</f>
        <v>911275</v>
      </c>
    </row>
    <row r="22" spans="1:30" ht="12" customHeight="1">
      <c r="A22" s="21"/>
      <c r="B22" s="21"/>
      <c r="C22" s="21"/>
      <c r="D22" s="21"/>
      <c r="E22" s="21"/>
      <c r="F22" s="21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38"/>
    </row>
    <row r="23" spans="1:30" s="21" customFormat="1" ht="22.5" customHeight="1" thickBot="1">
      <c r="A23" s="21" t="s">
        <v>184</v>
      </c>
      <c r="C23" s="20"/>
      <c r="G23" s="88">
        <f>G16+G21</f>
        <v>14500000</v>
      </c>
      <c r="H23" s="72"/>
      <c r="I23" s="88">
        <f>I16+I21</f>
        <v>1531778</v>
      </c>
      <c r="J23" s="52"/>
      <c r="K23" s="88">
        <f>K16+K21</f>
        <v>1450000</v>
      </c>
      <c r="L23" s="52"/>
      <c r="M23" s="88">
        <f>M16+M21</f>
        <v>50060239</v>
      </c>
      <c r="N23" s="52"/>
      <c r="O23" s="88">
        <f>O16+O21</f>
        <v>-4897361</v>
      </c>
      <c r="P23" s="72"/>
      <c r="Q23" s="88">
        <f>Q16+Q21</f>
        <v>-885779</v>
      </c>
      <c r="R23" s="72"/>
      <c r="S23" s="88">
        <f>S16+S21</f>
        <v>-595939</v>
      </c>
      <c r="T23" s="72"/>
      <c r="U23" s="88">
        <f>U16+U21</f>
        <v>-483457</v>
      </c>
      <c r="V23" s="72"/>
      <c r="W23" s="88">
        <f>W16+W21</f>
        <v>-15979</v>
      </c>
      <c r="X23" s="72"/>
      <c r="Y23" s="88">
        <f>Y16+Y21</f>
        <v>-6878515</v>
      </c>
      <c r="Z23" s="52"/>
      <c r="AA23" s="44">
        <f>G23+I23+K23+M23+Y23</f>
        <v>60663502</v>
      </c>
      <c r="AD23" s="43"/>
    </row>
    <row r="24" spans="1:30" ht="12" customHeight="1" thickTop="1">
      <c r="A24" s="21"/>
      <c r="B24" s="21"/>
      <c r="C24" s="21"/>
      <c r="D24" s="21"/>
      <c r="E24" s="21"/>
      <c r="F24" s="21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38"/>
    </row>
    <row r="25" spans="1:30" ht="22.5" customHeight="1">
      <c r="G25" s="43"/>
      <c r="H25" s="43"/>
      <c r="I25" s="43"/>
      <c r="J25" s="43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</row>
    <row r="26" spans="1:30" ht="22.5" customHeight="1">
      <c r="G26" s="43"/>
      <c r="I26" s="43"/>
      <c r="K26" s="43"/>
      <c r="M26" s="15"/>
      <c r="N26" s="51"/>
      <c r="O26" s="51"/>
      <c r="P26" s="51"/>
      <c r="Q26" s="51"/>
      <c r="R26" s="54"/>
      <c r="S26" s="54"/>
      <c r="T26" s="54"/>
      <c r="U26" s="54"/>
      <c r="V26" s="54"/>
      <c r="W26" s="54"/>
      <c r="X26" s="54"/>
      <c r="Y26" s="51"/>
      <c r="Z26" s="51"/>
      <c r="AA26" s="51"/>
    </row>
    <row r="27" spans="1:30" ht="22.5" customHeight="1">
      <c r="G27" s="43"/>
      <c r="I27" s="43"/>
      <c r="K27" s="43"/>
      <c r="M27" s="15"/>
      <c r="O27" s="43"/>
      <c r="Y27" s="43"/>
      <c r="AA27" s="43"/>
    </row>
    <row r="28" spans="1:30" ht="22.5" customHeight="1">
      <c r="M28" s="43"/>
      <c r="O28" s="51"/>
      <c r="Q28" s="15"/>
      <c r="S28" s="40"/>
      <c r="U28" s="95"/>
      <c r="Y28" s="43"/>
      <c r="AA28" s="43"/>
    </row>
  </sheetData>
  <mergeCells count="4">
    <mergeCell ref="G11:AA11"/>
    <mergeCell ref="G4:AA4"/>
    <mergeCell ref="K5:M5"/>
    <mergeCell ref="O5:Y5"/>
  </mergeCells>
  <pageMargins left="0.8" right="0.8" top="0.48" bottom="0.5" header="0.5" footer="0.5"/>
  <pageSetup paperSize="9" scale="57" firstPageNumber="8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5"/>
  <sheetViews>
    <sheetView zoomScaleNormal="100" zoomScaleSheetLayoutView="100" workbookViewId="0">
      <selection activeCell="Q16" sqref="Q16"/>
    </sheetView>
  </sheetViews>
  <sheetFormatPr defaultColWidth="9.125" defaultRowHeight="22.5" customHeight="1"/>
  <cols>
    <col min="1" max="2" width="2.375" style="20" customWidth="1"/>
    <col min="3" max="3" width="36.5" style="20" customWidth="1"/>
    <col min="4" max="4" width="1.375" style="45" customWidth="1"/>
    <col min="5" max="5" width="12.625" style="20" customWidth="1"/>
    <col min="6" max="6" width="1.375" style="45" customWidth="1"/>
    <col min="7" max="7" width="12.625" style="20" customWidth="1"/>
    <col min="8" max="8" width="1.375" style="20" customWidth="1"/>
    <col min="9" max="9" width="12.625" style="20" customWidth="1"/>
    <col min="10" max="10" width="1.375" style="45" customWidth="1"/>
    <col min="11" max="11" width="12.625" style="45" customWidth="1"/>
    <col min="12" max="12" width="1.375" style="45" customWidth="1"/>
    <col min="13" max="13" width="12.625" style="45" customWidth="1"/>
    <col min="14" max="14" width="1.375" style="45" customWidth="1"/>
    <col min="15" max="15" width="14.875" style="45" bestFit="1" customWidth="1"/>
    <col min="16" max="16" width="1.375" style="45" customWidth="1"/>
    <col min="17" max="17" width="12.625" style="45" customWidth="1"/>
    <col min="18" max="18" width="17" style="20" bestFit="1" customWidth="1"/>
    <col min="19" max="16384" width="9.125" style="20"/>
  </cols>
  <sheetData>
    <row r="1" spans="1:18" s="58" customFormat="1" ht="22.5" customHeight="1">
      <c r="A1" s="117" t="s">
        <v>185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</row>
    <row r="2" spans="1:18" s="58" customFormat="1" ht="22.5" customHeight="1">
      <c r="A2" s="115" t="s">
        <v>105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</row>
    <row r="3" spans="1:18" ht="12" customHeight="1">
      <c r="A3" s="32"/>
      <c r="B3" s="21"/>
      <c r="C3" s="21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8" ht="22.5" customHeight="1">
      <c r="D4" s="47"/>
      <c r="E4" s="147" t="s">
        <v>70</v>
      </c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</row>
    <row r="5" spans="1:18" ht="22.5" customHeight="1">
      <c r="D5" s="47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60" t="s">
        <v>130</v>
      </c>
      <c r="P5" s="118"/>
      <c r="Q5" s="118"/>
    </row>
    <row r="6" spans="1:18" ht="22.5" customHeight="1">
      <c r="D6" s="47"/>
      <c r="E6" s="33"/>
      <c r="F6" s="33"/>
      <c r="G6" s="33"/>
      <c r="H6" s="33"/>
      <c r="I6" s="33"/>
      <c r="J6" s="33"/>
      <c r="K6" s="148" t="s">
        <v>44</v>
      </c>
      <c r="L6" s="148"/>
      <c r="M6" s="148"/>
      <c r="N6" s="63"/>
      <c r="O6" s="119" t="s">
        <v>131</v>
      </c>
      <c r="P6" s="33"/>
      <c r="Q6" s="33"/>
    </row>
    <row r="7" spans="1:18" ht="22.5" customHeight="1">
      <c r="A7" s="31"/>
      <c r="B7" s="31"/>
      <c r="C7" s="31"/>
      <c r="D7" s="20"/>
      <c r="F7" s="20"/>
      <c r="J7" s="20"/>
      <c r="K7" s="20"/>
      <c r="L7" s="20"/>
      <c r="M7" s="20"/>
      <c r="N7" s="34"/>
      <c r="O7" s="60" t="s">
        <v>220</v>
      </c>
      <c r="P7" s="34"/>
      <c r="Q7" s="20"/>
    </row>
    <row r="8" spans="1:18" ht="22.5" customHeight="1">
      <c r="A8" s="31"/>
      <c r="B8" s="31"/>
      <c r="C8" s="31"/>
      <c r="D8" s="36"/>
      <c r="E8" s="34"/>
      <c r="F8" s="34"/>
      <c r="G8" s="34"/>
      <c r="H8" s="34"/>
      <c r="I8" s="31" t="s">
        <v>91</v>
      </c>
      <c r="J8" s="34"/>
      <c r="K8" s="34"/>
      <c r="L8" s="34"/>
      <c r="M8" s="34"/>
      <c r="N8" s="34"/>
      <c r="O8" s="59" t="s">
        <v>116</v>
      </c>
      <c r="P8" s="34"/>
      <c r="Q8" s="34"/>
    </row>
    <row r="9" spans="1:18" ht="22.5" customHeight="1">
      <c r="A9" s="31"/>
      <c r="B9" s="31"/>
      <c r="C9" s="31"/>
      <c r="D9" s="36"/>
      <c r="E9" s="34" t="s">
        <v>209</v>
      </c>
      <c r="F9" s="34"/>
      <c r="G9" s="31"/>
      <c r="H9" s="31"/>
      <c r="I9" s="31" t="s">
        <v>90</v>
      </c>
      <c r="J9" s="31"/>
      <c r="K9" s="31" t="s">
        <v>63</v>
      </c>
      <c r="L9" s="34"/>
      <c r="M9" s="34"/>
      <c r="N9" s="34"/>
      <c r="O9" s="59" t="s">
        <v>117</v>
      </c>
      <c r="P9" s="34"/>
      <c r="Q9" s="34" t="s">
        <v>61</v>
      </c>
    </row>
    <row r="10" spans="1:18" ht="22.5" customHeight="1">
      <c r="A10" s="31"/>
      <c r="B10" s="31"/>
      <c r="C10" s="31"/>
      <c r="D10" s="36"/>
      <c r="E10" s="34" t="s">
        <v>210</v>
      </c>
      <c r="F10" s="34"/>
      <c r="G10" s="34" t="s">
        <v>211</v>
      </c>
      <c r="H10" s="34"/>
      <c r="I10" s="34" t="s">
        <v>88</v>
      </c>
      <c r="J10" s="34"/>
      <c r="K10" s="34" t="s">
        <v>65</v>
      </c>
      <c r="L10" s="34"/>
      <c r="M10" s="34" t="s">
        <v>45</v>
      </c>
      <c r="N10" s="34"/>
      <c r="O10" s="60" t="s">
        <v>118</v>
      </c>
      <c r="P10" s="34"/>
      <c r="Q10" s="34" t="s">
        <v>67</v>
      </c>
    </row>
    <row r="11" spans="1:18" ht="22.5" customHeight="1">
      <c r="A11" s="21"/>
      <c r="B11" s="21"/>
      <c r="C11" s="21"/>
      <c r="D11" s="43"/>
      <c r="E11" s="150" t="s">
        <v>106</v>
      </c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</row>
    <row r="12" spans="1:18" ht="22.5" customHeight="1">
      <c r="A12" s="32" t="s">
        <v>137</v>
      </c>
      <c r="B12" s="21"/>
      <c r="C12" s="21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40"/>
    </row>
    <row r="13" spans="1:18" ht="22.5" customHeight="1">
      <c r="A13" s="21" t="s">
        <v>138</v>
      </c>
      <c r="B13" s="21"/>
      <c r="C13" s="21"/>
      <c r="D13" s="46"/>
      <c r="E13" s="38">
        <v>14500000</v>
      </c>
      <c r="F13" s="38"/>
      <c r="G13" s="38">
        <v>1531778</v>
      </c>
      <c r="H13" s="38"/>
      <c r="I13" s="38">
        <v>221309</v>
      </c>
      <c r="J13" s="38"/>
      <c r="K13" s="38">
        <v>1450000</v>
      </c>
      <c r="L13" s="38"/>
      <c r="M13" s="38">
        <v>38922147</v>
      </c>
      <c r="N13" s="38"/>
      <c r="O13" s="38">
        <v>-22819</v>
      </c>
      <c r="P13" s="38"/>
      <c r="Q13" s="38">
        <f>SUM(E13,G13,I13,K13,M13,O13)</f>
        <v>56602415</v>
      </c>
      <c r="R13" s="43"/>
    </row>
    <row r="14" spans="1:18" ht="12" customHeight="1">
      <c r="A14" s="32"/>
      <c r="B14" s="21"/>
      <c r="C14" s="21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8" ht="22.5" customHeight="1">
      <c r="A15" s="21" t="s">
        <v>108</v>
      </c>
      <c r="B15" s="41"/>
      <c r="D15" s="46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8" ht="22.5" customHeight="1">
      <c r="A16" s="20" t="s">
        <v>68</v>
      </c>
      <c r="B16" s="20" t="s">
        <v>69</v>
      </c>
      <c r="D16" s="43"/>
      <c r="E16" s="40">
        <v>0</v>
      </c>
      <c r="F16" s="40"/>
      <c r="G16" s="40">
        <v>0</v>
      </c>
      <c r="H16" s="40"/>
      <c r="I16" s="40">
        <v>0</v>
      </c>
      <c r="J16" s="40"/>
      <c r="K16" s="40">
        <v>0</v>
      </c>
      <c r="L16" s="40"/>
      <c r="M16" s="40">
        <v>182459</v>
      </c>
      <c r="N16" s="40"/>
      <c r="O16" s="40">
        <v>0</v>
      </c>
      <c r="P16" s="40"/>
      <c r="Q16" s="40">
        <f>SUM(E16,G16,I16,K16,M16,O16)</f>
        <v>182459</v>
      </c>
      <c r="R16" s="15"/>
    </row>
    <row r="17" spans="1:18" ht="22.5" customHeight="1">
      <c r="A17" s="20" t="s">
        <v>68</v>
      </c>
      <c r="B17" s="20" t="s">
        <v>149</v>
      </c>
      <c r="D17" s="43"/>
      <c r="E17" s="67">
        <v>0</v>
      </c>
      <c r="F17" s="40"/>
      <c r="G17" s="67">
        <v>0</v>
      </c>
      <c r="H17" s="40"/>
      <c r="I17" s="67">
        <v>0</v>
      </c>
      <c r="J17" s="40"/>
      <c r="K17" s="67">
        <v>0</v>
      </c>
      <c r="L17" s="40"/>
      <c r="M17" s="40">
        <v>0</v>
      </c>
      <c r="N17" s="40"/>
      <c r="O17" s="40">
        <v>0</v>
      </c>
      <c r="P17" s="40"/>
      <c r="Q17" s="40">
        <f>SUM(E17,G17,I17,K17,M17,O17)</f>
        <v>0</v>
      </c>
      <c r="R17" s="43"/>
    </row>
    <row r="18" spans="1:18" ht="22.5" customHeight="1">
      <c r="A18" s="21" t="s">
        <v>150</v>
      </c>
      <c r="B18" s="41"/>
      <c r="D18" s="46"/>
      <c r="E18" s="42">
        <f>SUM(E16:E17)</f>
        <v>0</v>
      </c>
      <c r="F18" s="38"/>
      <c r="G18" s="42">
        <f>SUM(G16:G17)</f>
        <v>0</v>
      </c>
      <c r="H18" s="38"/>
      <c r="I18" s="42">
        <f>SUM(I16:I17)</f>
        <v>0</v>
      </c>
      <c r="J18" s="38"/>
      <c r="K18" s="42">
        <f>SUM(K16:K17)</f>
        <v>0</v>
      </c>
      <c r="L18" s="38"/>
      <c r="M18" s="42">
        <f>SUM(M16:M17)</f>
        <v>182459</v>
      </c>
      <c r="N18" s="38"/>
      <c r="O18" s="42">
        <f>SUM(O16:O17)</f>
        <v>0</v>
      </c>
      <c r="P18" s="38"/>
      <c r="Q18" s="42">
        <f>E18+G18+K18+M18</f>
        <v>182459</v>
      </c>
      <c r="R18" s="43"/>
    </row>
    <row r="19" spans="1:18" ht="12" customHeight="1">
      <c r="A19" s="32"/>
      <c r="B19" s="21"/>
      <c r="C19" s="21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</row>
    <row r="20" spans="1:18" ht="22.5" customHeight="1" thickBot="1">
      <c r="A20" s="21" t="s">
        <v>139</v>
      </c>
      <c r="B20" s="21"/>
      <c r="C20" s="21"/>
      <c r="D20" s="43"/>
      <c r="E20" s="44">
        <f>E13+E18</f>
        <v>14500000</v>
      </c>
      <c r="F20" s="38"/>
      <c r="G20" s="44">
        <f>G13+G18</f>
        <v>1531778</v>
      </c>
      <c r="H20" s="38"/>
      <c r="I20" s="44">
        <f>I13+I18</f>
        <v>221309</v>
      </c>
      <c r="J20" s="40"/>
      <c r="K20" s="44">
        <f>K13+K18</f>
        <v>1450000</v>
      </c>
      <c r="L20" s="38"/>
      <c r="M20" s="44">
        <f>M13+M18</f>
        <v>39104606</v>
      </c>
      <c r="N20" s="38"/>
      <c r="O20" s="44">
        <f>O13+O18</f>
        <v>-22819</v>
      </c>
      <c r="P20" s="38"/>
      <c r="Q20" s="44">
        <f>Q13+Q18</f>
        <v>56784874</v>
      </c>
      <c r="R20" s="65"/>
    </row>
    <row r="21" spans="1:18" ht="12" customHeight="1" thickTop="1">
      <c r="A21" s="32"/>
      <c r="B21" s="21"/>
      <c r="C21" s="21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</row>
    <row r="22" spans="1:18" ht="22.5" customHeight="1">
      <c r="D22" s="20"/>
      <c r="F22" s="20"/>
      <c r="J22" s="20"/>
      <c r="K22" s="20"/>
      <c r="L22" s="20"/>
      <c r="M22" s="43"/>
      <c r="N22" s="20"/>
      <c r="O22" s="43"/>
      <c r="P22" s="20"/>
      <c r="Q22" s="20"/>
      <c r="R22" s="45"/>
    </row>
    <row r="23" spans="1:18" ht="22.5" customHeight="1">
      <c r="D23" s="20"/>
      <c r="E23" s="43"/>
      <c r="F23" s="20"/>
      <c r="G23" s="43"/>
      <c r="I23" s="43"/>
      <c r="J23" s="20"/>
      <c r="K23" s="43"/>
      <c r="L23" s="20"/>
      <c r="M23" s="43"/>
      <c r="N23" s="20"/>
      <c r="O23" s="43"/>
      <c r="P23" s="20"/>
      <c r="Q23" s="43"/>
      <c r="R23" s="45"/>
    </row>
    <row r="24" spans="1:18" ht="22.5" customHeight="1">
      <c r="D24" s="20"/>
      <c r="E24" s="43"/>
      <c r="F24" s="20"/>
      <c r="G24" s="43"/>
      <c r="I24" s="43"/>
      <c r="J24" s="20"/>
      <c r="K24" s="43"/>
      <c r="M24" s="43"/>
      <c r="O24" s="43"/>
      <c r="Q24" s="43"/>
      <c r="R24" s="45"/>
    </row>
    <row r="25" spans="1:18" ht="22.5" customHeight="1">
      <c r="D25" s="20"/>
      <c r="F25" s="20"/>
      <c r="J25" s="20"/>
      <c r="K25" s="20"/>
      <c r="R25" s="45"/>
    </row>
    <row r="26" spans="1:18" ht="22.5" customHeight="1">
      <c r="D26" s="20"/>
      <c r="E26" s="51"/>
      <c r="F26" s="51"/>
      <c r="G26" s="51"/>
      <c r="H26" s="51"/>
      <c r="I26" s="51"/>
      <c r="J26" s="51"/>
      <c r="K26" s="51"/>
      <c r="L26" s="54"/>
      <c r="M26" s="54"/>
      <c r="N26" s="54"/>
      <c r="O26" s="54"/>
      <c r="P26" s="54"/>
      <c r="Q26" s="54"/>
      <c r="R26" s="45"/>
    </row>
    <row r="27" spans="1:18" ht="22.5" customHeight="1">
      <c r="D27" s="20"/>
      <c r="E27" s="43"/>
      <c r="F27" s="20"/>
      <c r="G27" s="43"/>
      <c r="I27" s="43"/>
      <c r="J27" s="20"/>
      <c r="K27" s="43"/>
      <c r="M27" s="43"/>
      <c r="O27" s="43"/>
      <c r="Q27" s="43"/>
      <c r="R27" s="45"/>
    </row>
    <row r="28" spans="1:18" ht="22.5" customHeight="1">
      <c r="D28" s="20"/>
      <c r="F28" s="20"/>
      <c r="J28" s="20"/>
      <c r="K28" s="20"/>
      <c r="R28" s="45"/>
    </row>
    <row r="29" spans="1:18" ht="22.5" customHeight="1">
      <c r="D29" s="20"/>
      <c r="F29" s="20"/>
      <c r="J29" s="20"/>
      <c r="K29" s="20"/>
      <c r="R29" s="45"/>
    </row>
    <row r="30" spans="1:18" ht="22.5" customHeight="1">
      <c r="D30" s="20"/>
      <c r="F30" s="20"/>
      <c r="J30" s="20"/>
      <c r="K30" s="20"/>
      <c r="R30" s="45"/>
    </row>
    <row r="31" spans="1:18" ht="22.5" customHeight="1">
      <c r="D31" s="20"/>
      <c r="F31" s="20"/>
      <c r="J31" s="20"/>
      <c r="K31" s="20"/>
      <c r="R31" s="45"/>
    </row>
    <row r="32" spans="1:18" ht="22.5" customHeight="1">
      <c r="D32" s="20"/>
      <c r="F32" s="20"/>
      <c r="J32" s="20"/>
      <c r="K32" s="20"/>
      <c r="R32" s="45"/>
    </row>
    <row r="33" spans="4:18" ht="22.5" customHeight="1">
      <c r="D33" s="20"/>
      <c r="F33" s="20"/>
      <c r="J33" s="20"/>
      <c r="K33" s="20"/>
      <c r="R33" s="45"/>
    </row>
    <row r="34" spans="4:18" ht="22.5" customHeight="1">
      <c r="D34" s="20"/>
      <c r="F34" s="20"/>
      <c r="J34" s="20"/>
      <c r="K34" s="20"/>
      <c r="R34" s="45"/>
    </row>
    <row r="35" spans="4:18" ht="22.5" customHeight="1">
      <c r="D35" s="20"/>
      <c r="F35" s="20"/>
      <c r="J35" s="20"/>
      <c r="K35" s="20"/>
      <c r="R35" s="45"/>
    </row>
  </sheetData>
  <mergeCells count="3">
    <mergeCell ref="E4:Q4"/>
    <mergeCell ref="K6:M6"/>
    <mergeCell ref="E11:Q11"/>
  </mergeCells>
  <pageMargins left="0.8" right="0.8" top="0.48" bottom="0.5" header="0.5" footer="0.5"/>
  <pageSetup paperSize="9" scale="85" firstPageNumber="9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colBreaks count="1" manualBreakCount="1">
    <brk id="17" max="22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R35"/>
  <sheetViews>
    <sheetView zoomScaleNormal="100" zoomScaleSheetLayoutView="100" workbookViewId="0">
      <selection activeCell="L26" sqref="L26"/>
    </sheetView>
  </sheetViews>
  <sheetFormatPr defaultColWidth="9.125" defaultRowHeight="22.5" customHeight="1"/>
  <cols>
    <col min="1" max="2" width="2.375" style="20" customWidth="1"/>
    <col min="3" max="3" width="36.5" style="20" customWidth="1"/>
    <col min="4" max="4" width="1.375" style="45" customWidth="1"/>
    <col min="5" max="5" width="12.625" style="20" customWidth="1"/>
    <col min="6" max="6" width="1.375" style="45" customWidth="1"/>
    <col min="7" max="7" width="12.625" style="20" customWidth="1"/>
    <col min="8" max="8" width="1.375" style="20" customWidth="1"/>
    <col min="9" max="9" width="12.625" style="20" customWidth="1"/>
    <col min="10" max="10" width="1.375" style="45" customWidth="1"/>
    <col min="11" max="11" width="12.625" style="45" customWidth="1"/>
    <col min="12" max="12" width="1.375" style="45" customWidth="1"/>
    <col min="13" max="13" width="12.625" style="45" customWidth="1"/>
    <col min="14" max="14" width="1.375" style="45" customWidth="1"/>
    <col min="15" max="15" width="14.875" style="45" bestFit="1" customWidth="1"/>
    <col min="16" max="16" width="1.375" style="45" customWidth="1"/>
    <col min="17" max="17" width="12.625" style="45" customWidth="1"/>
    <col min="18" max="18" width="17" style="20" bestFit="1" customWidth="1"/>
    <col min="19" max="16384" width="9.125" style="20"/>
  </cols>
  <sheetData>
    <row r="1" spans="1:18" s="58" customFormat="1" ht="22.5" customHeight="1">
      <c r="A1" s="116" t="s">
        <v>185</v>
      </c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6"/>
      <c r="N1" s="116"/>
      <c r="O1" s="116"/>
      <c r="P1" s="116"/>
      <c r="Q1" s="116"/>
    </row>
    <row r="2" spans="1:18" s="58" customFormat="1" ht="22.5" customHeight="1">
      <c r="A2" s="115" t="s">
        <v>105</v>
      </c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</row>
    <row r="3" spans="1:18" ht="12" customHeight="1">
      <c r="A3" s="32"/>
      <c r="B3" s="21"/>
      <c r="C3" s="21"/>
      <c r="D3" s="40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</row>
    <row r="4" spans="1:18" ht="22.5" customHeight="1">
      <c r="D4" s="47"/>
      <c r="E4" s="147" t="s">
        <v>70</v>
      </c>
      <c r="F4" s="147"/>
      <c r="G4" s="147"/>
      <c r="H4" s="147"/>
      <c r="I4" s="147"/>
      <c r="J4" s="147"/>
      <c r="K4" s="147"/>
      <c r="L4" s="147"/>
      <c r="M4" s="147"/>
      <c r="N4" s="147"/>
      <c r="O4" s="147"/>
      <c r="P4" s="147"/>
      <c r="Q4" s="147"/>
    </row>
    <row r="5" spans="1:18" ht="22.5" customHeight="1">
      <c r="D5" s="47"/>
      <c r="E5" s="113"/>
      <c r="F5" s="113"/>
      <c r="G5" s="113"/>
      <c r="H5" s="113"/>
      <c r="I5" s="113"/>
      <c r="J5" s="113"/>
      <c r="K5" s="113"/>
      <c r="L5" s="113"/>
      <c r="M5" s="113"/>
      <c r="N5" s="113"/>
      <c r="O5" s="60" t="s">
        <v>130</v>
      </c>
      <c r="P5" s="113"/>
      <c r="Q5" s="113"/>
    </row>
    <row r="6" spans="1:18" ht="22.5" customHeight="1">
      <c r="D6" s="47"/>
      <c r="E6" s="33"/>
      <c r="F6" s="33"/>
      <c r="G6" s="33"/>
      <c r="H6" s="33"/>
      <c r="I6" s="33"/>
      <c r="J6" s="33"/>
      <c r="K6" s="148" t="s">
        <v>44</v>
      </c>
      <c r="L6" s="148"/>
      <c r="M6" s="148"/>
      <c r="N6" s="63"/>
      <c r="O6" s="114" t="s">
        <v>131</v>
      </c>
      <c r="P6" s="33"/>
      <c r="Q6" s="33"/>
    </row>
    <row r="7" spans="1:18" ht="22.5" customHeight="1">
      <c r="A7" s="31"/>
      <c r="B7" s="31"/>
      <c r="C7" s="31"/>
      <c r="D7" s="20"/>
      <c r="F7" s="20"/>
      <c r="J7" s="20"/>
      <c r="K7" s="20"/>
      <c r="L7" s="20"/>
      <c r="M7" s="20"/>
      <c r="N7" s="34"/>
      <c r="O7" s="60" t="s">
        <v>220</v>
      </c>
      <c r="P7" s="34"/>
      <c r="Q7" s="20"/>
    </row>
    <row r="8" spans="1:18" ht="22.5" customHeight="1">
      <c r="A8" s="31"/>
      <c r="B8" s="31"/>
      <c r="C8" s="31"/>
      <c r="D8" s="36"/>
      <c r="E8" s="34"/>
      <c r="F8" s="34"/>
      <c r="G8" s="34"/>
      <c r="H8" s="34"/>
      <c r="I8" s="31" t="s">
        <v>91</v>
      </c>
      <c r="J8" s="34"/>
      <c r="K8" s="34"/>
      <c r="L8" s="34"/>
      <c r="M8" s="34"/>
      <c r="N8" s="34"/>
      <c r="O8" s="59" t="s">
        <v>116</v>
      </c>
      <c r="P8" s="34"/>
      <c r="Q8" s="34"/>
    </row>
    <row r="9" spans="1:18" ht="22.5" customHeight="1">
      <c r="A9" s="31"/>
      <c r="B9" s="31"/>
      <c r="C9" s="31"/>
      <c r="D9" s="36"/>
      <c r="E9" s="34" t="s">
        <v>209</v>
      </c>
      <c r="F9" s="34"/>
      <c r="G9" s="31"/>
      <c r="H9" s="31"/>
      <c r="I9" s="31" t="s">
        <v>90</v>
      </c>
      <c r="J9" s="31"/>
      <c r="K9" s="31" t="s">
        <v>63</v>
      </c>
      <c r="L9" s="34"/>
      <c r="M9" s="34"/>
      <c r="N9" s="34"/>
      <c r="O9" s="59" t="s">
        <v>117</v>
      </c>
      <c r="P9" s="34"/>
      <c r="Q9" s="34" t="s">
        <v>61</v>
      </c>
    </row>
    <row r="10" spans="1:18" ht="22.5" customHeight="1">
      <c r="A10" s="31"/>
      <c r="B10" s="31"/>
      <c r="C10" s="31"/>
      <c r="D10" s="36"/>
      <c r="E10" s="34" t="s">
        <v>210</v>
      </c>
      <c r="F10" s="34"/>
      <c r="G10" s="34" t="s">
        <v>211</v>
      </c>
      <c r="H10" s="34"/>
      <c r="I10" s="34" t="s">
        <v>88</v>
      </c>
      <c r="J10" s="34"/>
      <c r="K10" s="34" t="s">
        <v>65</v>
      </c>
      <c r="L10" s="34"/>
      <c r="M10" s="34" t="s">
        <v>45</v>
      </c>
      <c r="N10" s="34"/>
      <c r="O10" s="60" t="s">
        <v>118</v>
      </c>
      <c r="P10" s="34"/>
      <c r="Q10" s="34" t="s">
        <v>67</v>
      </c>
    </row>
    <row r="11" spans="1:18" ht="22.5" customHeight="1">
      <c r="A11" s="21"/>
      <c r="B11" s="21"/>
      <c r="C11" s="21"/>
      <c r="D11" s="43"/>
      <c r="E11" s="150" t="s">
        <v>106</v>
      </c>
      <c r="F11" s="150"/>
      <c r="G11" s="150"/>
      <c r="H11" s="150"/>
      <c r="I11" s="150"/>
      <c r="J11" s="150"/>
      <c r="K11" s="150"/>
      <c r="L11" s="150"/>
      <c r="M11" s="150"/>
      <c r="N11" s="150"/>
      <c r="O11" s="150"/>
      <c r="P11" s="150"/>
      <c r="Q11" s="150"/>
    </row>
    <row r="12" spans="1:18" ht="22.5" customHeight="1">
      <c r="A12" s="32" t="s">
        <v>182</v>
      </c>
      <c r="B12" s="21"/>
      <c r="C12" s="21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40"/>
    </row>
    <row r="13" spans="1:18" ht="22.5" customHeight="1">
      <c r="A13" s="21" t="s">
        <v>183</v>
      </c>
      <c r="B13" s="21"/>
      <c r="C13" s="21"/>
      <c r="D13" s="46"/>
      <c r="E13" s="38">
        <v>14500000</v>
      </c>
      <c r="F13" s="38"/>
      <c r="G13" s="38">
        <v>1531778</v>
      </c>
      <c r="H13" s="38"/>
      <c r="I13" s="38">
        <v>221309</v>
      </c>
      <c r="J13" s="38"/>
      <c r="K13" s="38">
        <v>1450000</v>
      </c>
      <c r="L13" s="38"/>
      <c r="M13" s="38">
        <v>38432950</v>
      </c>
      <c r="N13" s="38"/>
      <c r="O13" s="38">
        <v>-22819</v>
      </c>
      <c r="P13" s="38"/>
      <c r="Q13" s="38">
        <f>SUM(E13,G13,I13,K13,M13,O13)</f>
        <v>56113218</v>
      </c>
      <c r="R13" s="43"/>
    </row>
    <row r="14" spans="1:18" ht="12" customHeight="1">
      <c r="A14" s="32"/>
      <c r="B14" s="21"/>
      <c r="C14" s="21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40"/>
      <c r="P14" s="40"/>
      <c r="Q14" s="40"/>
    </row>
    <row r="15" spans="1:18" ht="22.5" customHeight="1">
      <c r="A15" s="21" t="s">
        <v>108</v>
      </c>
      <c r="B15" s="41"/>
      <c r="D15" s="46"/>
      <c r="E15" s="38"/>
      <c r="F15" s="38"/>
      <c r="G15" s="38"/>
      <c r="H15" s="38"/>
      <c r="I15" s="38"/>
      <c r="J15" s="38"/>
      <c r="K15" s="38"/>
      <c r="L15" s="38"/>
      <c r="M15" s="38"/>
      <c r="N15" s="38"/>
      <c r="O15" s="38"/>
      <c r="P15" s="38"/>
      <c r="Q15" s="38"/>
    </row>
    <row r="16" spans="1:18" ht="22.5" customHeight="1">
      <c r="A16" s="20" t="s">
        <v>68</v>
      </c>
      <c r="B16" s="20" t="s">
        <v>69</v>
      </c>
      <c r="D16" s="43"/>
      <c r="E16" s="40">
        <v>0</v>
      </c>
      <c r="F16" s="40"/>
      <c r="G16" s="40">
        <v>0</v>
      </c>
      <c r="H16" s="40"/>
      <c r="I16" s="40">
        <v>0</v>
      </c>
      <c r="J16" s="40"/>
      <c r="K16" s="40">
        <v>0</v>
      </c>
      <c r="L16" s="40"/>
      <c r="M16" s="40">
        <v>90292</v>
      </c>
      <c r="N16" s="40"/>
      <c r="O16" s="40">
        <v>0</v>
      </c>
      <c r="P16" s="40"/>
      <c r="Q16" s="40">
        <f>SUM(E16,G16,I16,K16,M16,O16)</f>
        <v>90292</v>
      </c>
      <c r="R16" s="43"/>
    </row>
    <row r="17" spans="1:18" ht="22.5" customHeight="1">
      <c r="A17" s="20" t="s">
        <v>68</v>
      </c>
      <c r="B17" s="20" t="s">
        <v>149</v>
      </c>
      <c r="D17" s="43"/>
      <c r="E17" s="67">
        <v>0</v>
      </c>
      <c r="F17" s="40"/>
      <c r="G17" s="67">
        <v>0</v>
      </c>
      <c r="H17" s="40"/>
      <c r="I17" s="67">
        <v>0</v>
      </c>
      <c r="J17" s="40"/>
      <c r="K17" s="67">
        <v>0</v>
      </c>
      <c r="L17" s="40"/>
      <c r="M17" s="40">
        <v>0</v>
      </c>
      <c r="N17" s="40"/>
      <c r="O17" s="40">
        <v>0</v>
      </c>
      <c r="P17" s="40"/>
      <c r="Q17" s="40">
        <f>SUM(E17,G17,I17,K17,M17,O17)</f>
        <v>0</v>
      </c>
      <c r="R17" s="43"/>
    </row>
    <row r="18" spans="1:18" ht="22.5" customHeight="1">
      <c r="A18" s="21" t="s">
        <v>150</v>
      </c>
      <c r="B18" s="41"/>
      <c r="D18" s="46"/>
      <c r="E18" s="42">
        <f>SUM(E16:E17)</f>
        <v>0</v>
      </c>
      <c r="F18" s="38"/>
      <c r="G18" s="42">
        <f>SUM(G16:G17)</f>
        <v>0</v>
      </c>
      <c r="H18" s="38"/>
      <c r="I18" s="42">
        <f>SUM(I16:I17)</f>
        <v>0</v>
      </c>
      <c r="J18" s="38"/>
      <c r="K18" s="42">
        <f>SUM(K16:K17)</f>
        <v>0</v>
      </c>
      <c r="L18" s="38"/>
      <c r="M18" s="42">
        <f>SUM(M16:M17)</f>
        <v>90292</v>
      </c>
      <c r="N18" s="38"/>
      <c r="O18" s="42">
        <f>SUM(O16:O17)</f>
        <v>0</v>
      </c>
      <c r="P18" s="38"/>
      <c r="Q18" s="42">
        <f>E18+G18+K18+M18</f>
        <v>90292</v>
      </c>
      <c r="R18" s="43"/>
    </row>
    <row r="19" spans="1:18" ht="12" customHeight="1">
      <c r="A19" s="32"/>
      <c r="B19" s="21"/>
      <c r="C19" s="21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</row>
    <row r="20" spans="1:18" ht="22.5" customHeight="1" thickBot="1">
      <c r="A20" s="21" t="s">
        <v>184</v>
      </c>
      <c r="B20" s="21"/>
      <c r="C20" s="21"/>
      <c r="D20" s="43"/>
      <c r="E20" s="44">
        <f>E13+E18</f>
        <v>14500000</v>
      </c>
      <c r="F20" s="38"/>
      <c r="G20" s="44">
        <f>G13+G18</f>
        <v>1531778</v>
      </c>
      <c r="H20" s="38"/>
      <c r="I20" s="44">
        <f>I13+I18</f>
        <v>221309</v>
      </c>
      <c r="J20" s="40"/>
      <c r="K20" s="44">
        <f>K13+K18</f>
        <v>1450000</v>
      </c>
      <c r="L20" s="38"/>
      <c r="M20" s="44">
        <f>M13+M18</f>
        <v>38523242</v>
      </c>
      <c r="N20" s="38"/>
      <c r="O20" s="44">
        <f>O13+O18</f>
        <v>-22819</v>
      </c>
      <c r="P20" s="38"/>
      <c r="Q20" s="44">
        <f>Q13+Q18</f>
        <v>56203510</v>
      </c>
      <c r="R20" s="65"/>
    </row>
    <row r="21" spans="1:18" ht="12" customHeight="1" thickTop="1">
      <c r="A21" s="32"/>
      <c r="B21" s="21"/>
      <c r="C21" s="21"/>
      <c r="D21" s="40"/>
      <c r="E21" s="40"/>
      <c r="F21" s="40"/>
      <c r="G21" s="40"/>
      <c r="H21" s="40"/>
      <c r="I21" s="40"/>
      <c r="J21" s="40"/>
      <c r="K21" s="40"/>
      <c r="L21" s="40"/>
      <c r="M21" s="40"/>
      <c r="N21" s="40"/>
      <c r="O21" s="40"/>
      <c r="P21" s="40"/>
      <c r="Q21" s="40"/>
    </row>
    <row r="22" spans="1:18" ht="22.5" customHeight="1">
      <c r="D22" s="20"/>
      <c r="E22" s="43"/>
      <c r="F22" s="20"/>
      <c r="G22" s="43"/>
      <c r="I22" s="43"/>
      <c r="J22" s="20"/>
      <c r="K22" s="43"/>
      <c r="L22" s="20"/>
      <c r="M22" s="43"/>
      <c r="N22" s="20"/>
      <c r="O22" s="43"/>
      <c r="P22" s="20"/>
      <c r="Q22" s="43"/>
      <c r="R22" s="45"/>
    </row>
    <row r="23" spans="1:18" ht="22.5" customHeight="1">
      <c r="D23" s="20"/>
      <c r="E23" s="43"/>
      <c r="F23" s="20"/>
      <c r="G23" s="43"/>
      <c r="I23" s="43"/>
      <c r="J23" s="20"/>
      <c r="K23" s="43"/>
      <c r="L23" s="20"/>
      <c r="M23" s="43"/>
      <c r="N23" s="20"/>
      <c r="O23" s="43"/>
      <c r="P23" s="20"/>
      <c r="Q23" s="43"/>
      <c r="R23" s="45"/>
    </row>
    <row r="24" spans="1:18" ht="22.5" customHeight="1">
      <c r="D24" s="20"/>
      <c r="F24" s="20"/>
      <c r="J24" s="20"/>
      <c r="K24" s="20"/>
      <c r="M24" s="40"/>
      <c r="R24" s="45"/>
    </row>
    <row r="25" spans="1:18" ht="22.5" customHeight="1">
      <c r="D25" s="20"/>
      <c r="F25" s="20"/>
      <c r="J25" s="20"/>
      <c r="K25" s="20"/>
      <c r="R25" s="45"/>
    </row>
    <row r="26" spans="1:18" ht="22.5" customHeight="1">
      <c r="D26" s="20"/>
      <c r="F26" s="20"/>
      <c r="J26" s="20"/>
      <c r="K26" s="20"/>
      <c r="R26" s="45"/>
    </row>
    <row r="27" spans="1:18" ht="22.5" customHeight="1">
      <c r="D27" s="20"/>
      <c r="F27" s="20"/>
      <c r="J27" s="20"/>
      <c r="K27" s="20"/>
      <c r="R27" s="45"/>
    </row>
    <row r="28" spans="1:18" ht="22.5" customHeight="1">
      <c r="D28" s="20"/>
      <c r="F28" s="20"/>
      <c r="J28" s="20"/>
      <c r="K28" s="20"/>
      <c r="R28" s="45"/>
    </row>
    <row r="29" spans="1:18" ht="22.5" customHeight="1">
      <c r="D29" s="20"/>
      <c r="F29" s="20"/>
      <c r="J29" s="20"/>
      <c r="K29" s="20"/>
      <c r="R29" s="45"/>
    </row>
    <row r="30" spans="1:18" ht="22.5" customHeight="1">
      <c r="D30" s="20"/>
      <c r="F30" s="20"/>
      <c r="J30" s="20"/>
      <c r="K30" s="20"/>
      <c r="R30" s="45"/>
    </row>
    <row r="31" spans="1:18" ht="22.5" customHeight="1">
      <c r="D31" s="20"/>
      <c r="F31" s="20"/>
      <c r="J31" s="20"/>
      <c r="K31" s="20"/>
      <c r="R31" s="45"/>
    </row>
    <row r="32" spans="1:18" ht="22.5" customHeight="1">
      <c r="D32" s="20"/>
      <c r="F32" s="20"/>
      <c r="J32" s="20"/>
      <c r="K32" s="20"/>
      <c r="R32" s="45"/>
    </row>
    <row r="33" spans="4:18" ht="22.5" customHeight="1">
      <c r="D33" s="20"/>
      <c r="F33" s="20"/>
      <c r="J33" s="20"/>
      <c r="K33" s="20"/>
      <c r="R33" s="45"/>
    </row>
    <row r="34" spans="4:18" ht="22.5" customHeight="1">
      <c r="D34" s="20"/>
      <c r="F34" s="20"/>
      <c r="J34" s="20"/>
      <c r="K34" s="20"/>
      <c r="R34" s="45"/>
    </row>
    <row r="35" spans="4:18" ht="22.5" customHeight="1">
      <c r="D35" s="20"/>
      <c r="F35" s="20"/>
      <c r="J35" s="20"/>
      <c r="K35" s="20"/>
      <c r="R35" s="45"/>
    </row>
  </sheetData>
  <mergeCells count="3">
    <mergeCell ref="E4:Q4"/>
    <mergeCell ref="K6:M6"/>
    <mergeCell ref="E11:Q11"/>
  </mergeCells>
  <pageMargins left="0.8" right="0.8" top="0.48" bottom="0.5" header="0.5" footer="0.5"/>
  <pageSetup paperSize="9" scale="85" firstPageNumber="10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AA89"/>
  <sheetViews>
    <sheetView zoomScaleNormal="100" zoomScaleSheetLayoutView="100" workbookViewId="0">
      <selection activeCell="Q11" sqref="Q11"/>
    </sheetView>
  </sheetViews>
  <sheetFormatPr defaultColWidth="9.125" defaultRowHeight="21.95" customHeight="1"/>
  <cols>
    <col min="1" max="1" width="1.875" style="80" customWidth="1"/>
    <col min="2" max="2" width="2.625" style="80" customWidth="1"/>
    <col min="3" max="3" width="45" style="80" customWidth="1"/>
    <col min="4" max="4" width="1.375" style="80" customWidth="1"/>
    <col min="5" max="5" width="7.5" style="81" customWidth="1"/>
    <col min="6" max="6" width="1.375" style="80" customWidth="1"/>
    <col min="7" max="7" width="13.375" style="82" customWidth="1"/>
    <col min="8" max="8" width="1.375" style="80" customWidth="1"/>
    <col min="9" max="9" width="13.375" style="82" customWidth="1"/>
    <col min="10" max="10" width="1.375" style="83" customWidth="1"/>
    <col min="11" max="11" width="13.375" style="82" customWidth="1"/>
    <col min="12" max="12" width="1.375" style="80" customWidth="1"/>
    <col min="13" max="14" width="13.375" style="82" customWidth="1"/>
    <col min="15" max="15" width="12" style="80" customWidth="1"/>
    <col min="16" max="16" width="3.5" style="80" customWidth="1"/>
    <col min="17" max="17" width="12" style="107" customWidth="1"/>
    <col min="18" max="18" width="3.5" style="80" customWidth="1"/>
    <col min="19" max="19" width="12" style="80" customWidth="1"/>
    <col min="20" max="20" width="3.5" style="80" customWidth="1"/>
    <col min="21" max="21" width="12" style="80" customWidth="1"/>
    <col min="22" max="22" width="2.5" style="80" customWidth="1"/>
    <col min="23" max="23" width="11.875" style="80" customWidth="1"/>
    <col min="24" max="25" width="9.125" style="80"/>
    <col min="26" max="26" width="9.125" style="107"/>
    <col min="27" max="16384" width="9.125" style="80"/>
  </cols>
  <sheetData>
    <row r="1" spans="1:26" s="58" customFormat="1" ht="24" customHeight="1">
      <c r="A1" s="138" t="s">
        <v>185</v>
      </c>
      <c r="B1" s="138"/>
      <c r="C1" s="138"/>
      <c r="D1" s="138"/>
      <c r="E1" s="138"/>
      <c r="F1" s="138"/>
      <c r="G1" s="138"/>
      <c r="H1" s="138"/>
      <c r="I1" s="138"/>
      <c r="J1" s="138"/>
      <c r="K1" s="138"/>
      <c r="L1" s="138"/>
      <c r="M1" s="138"/>
      <c r="N1" s="138"/>
      <c r="O1" s="138"/>
      <c r="P1" s="138"/>
      <c r="Q1" s="138"/>
      <c r="R1" s="138"/>
      <c r="S1" s="138"/>
      <c r="Z1" s="106"/>
    </row>
    <row r="2" spans="1:26" s="58" customFormat="1" ht="23.45" customHeight="1">
      <c r="A2" s="92" t="s">
        <v>107</v>
      </c>
      <c r="B2" s="92"/>
      <c r="C2" s="92"/>
      <c r="D2" s="92"/>
      <c r="E2" s="92"/>
      <c r="F2" s="92"/>
      <c r="G2" s="92"/>
      <c r="H2" s="92"/>
      <c r="I2" s="92"/>
      <c r="J2" s="92"/>
      <c r="K2" s="92"/>
      <c r="L2" s="92"/>
      <c r="M2" s="92"/>
      <c r="N2" s="92"/>
      <c r="Q2" s="106"/>
      <c r="Z2" s="106"/>
    </row>
    <row r="3" spans="1:26" s="20" customFormat="1" ht="12" customHeight="1">
      <c r="A3" s="32"/>
      <c r="B3" s="21"/>
      <c r="C3" s="21"/>
      <c r="D3" s="21"/>
      <c r="E3" s="40"/>
      <c r="F3" s="40"/>
      <c r="G3" s="40"/>
      <c r="H3" s="40"/>
      <c r="I3" s="40"/>
      <c r="J3" s="40"/>
      <c r="K3" s="40"/>
      <c r="L3" s="40"/>
      <c r="M3" s="40"/>
      <c r="N3" s="40"/>
      <c r="O3" s="40"/>
      <c r="P3" s="40"/>
      <c r="Q3" s="40"/>
      <c r="R3" s="40"/>
      <c r="S3" s="40"/>
      <c r="T3" s="40"/>
      <c r="Z3" s="15"/>
    </row>
    <row r="4" spans="1:26" s="20" customFormat="1" ht="21.95" customHeight="1">
      <c r="A4" s="32"/>
      <c r="B4" s="32"/>
      <c r="C4" s="32"/>
      <c r="D4" s="32"/>
      <c r="E4" s="142"/>
      <c r="F4" s="32"/>
      <c r="G4" s="144" t="s">
        <v>1</v>
      </c>
      <c r="H4" s="144"/>
      <c r="I4" s="144"/>
      <c r="J4" s="6"/>
      <c r="K4" s="144" t="s">
        <v>2</v>
      </c>
      <c r="L4" s="144"/>
      <c r="M4" s="144"/>
      <c r="N4" s="139"/>
      <c r="O4" s="32"/>
      <c r="P4" s="32"/>
      <c r="Q4" s="15"/>
      <c r="Z4" s="15"/>
    </row>
    <row r="5" spans="1:26" s="20" customFormat="1" ht="21.95" customHeight="1">
      <c r="A5" s="32"/>
      <c r="B5" s="32"/>
      <c r="C5" s="32"/>
      <c r="D5" s="32"/>
      <c r="E5" s="142"/>
      <c r="F5" s="32"/>
      <c r="G5" s="146" t="s">
        <v>102</v>
      </c>
      <c r="H5" s="146"/>
      <c r="I5" s="146"/>
      <c r="J5" s="6"/>
      <c r="K5" s="146" t="s">
        <v>102</v>
      </c>
      <c r="L5" s="146"/>
      <c r="M5" s="146"/>
      <c r="N5" s="141"/>
      <c r="O5" s="32"/>
      <c r="P5" s="32"/>
      <c r="Q5" s="15"/>
      <c r="Z5" s="15"/>
    </row>
    <row r="6" spans="1:26" s="20" customFormat="1" ht="21.95" customHeight="1">
      <c r="A6" s="32"/>
      <c r="B6" s="32"/>
      <c r="C6" s="32"/>
      <c r="D6" s="32"/>
      <c r="E6" s="142"/>
      <c r="F6" s="32"/>
      <c r="G6" s="146" t="s">
        <v>100</v>
      </c>
      <c r="H6" s="146"/>
      <c r="I6" s="146"/>
      <c r="J6" s="6"/>
      <c r="K6" s="146" t="s">
        <v>100</v>
      </c>
      <c r="L6" s="146"/>
      <c r="M6" s="146"/>
      <c r="N6" s="141"/>
      <c r="O6" s="32"/>
      <c r="P6" s="32"/>
      <c r="Q6" s="15"/>
      <c r="Z6" s="15"/>
    </row>
    <row r="7" spans="1:26" s="20" customFormat="1" ht="21.95" customHeight="1">
      <c r="A7" s="21"/>
      <c r="C7" s="21"/>
      <c r="D7" s="21"/>
      <c r="E7" s="7" t="s">
        <v>5</v>
      </c>
      <c r="F7" s="9"/>
      <c r="G7" s="8" t="s">
        <v>178</v>
      </c>
      <c r="H7" s="9"/>
      <c r="I7" s="8" t="s">
        <v>136</v>
      </c>
      <c r="J7" s="8"/>
      <c r="K7" s="8" t="s">
        <v>178</v>
      </c>
      <c r="L7" s="9"/>
      <c r="M7" s="8" t="s">
        <v>136</v>
      </c>
      <c r="N7" s="8"/>
      <c r="O7" s="21"/>
      <c r="P7" s="21"/>
      <c r="Q7" s="15"/>
      <c r="Z7" s="15"/>
    </row>
    <row r="8" spans="1:26" s="20" customFormat="1" ht="21.95" customHeight="1">
      <c r="A8" s="21"/>
      <c r="C8" s="21"/>
      <c r="D8" s="21"/>
      <c r="E8" s="7"/>
      <c r="F8" s="9"/>
      <c r="G8" s="8"/>
      <c r="H8" s="9"/>
      <c r="I8" s="8" t="s">
        <v>186</v>
      </c>
      <c r="J8" s="8"/>
      <c r="K8" s="8"/>
      <c r="L8" s="9"/>
      <c r="M8" s="8"/>
      <c r="N8" s="8"/>
      <c r="O8" s="21"/>
      <c r="P8" s="21"/>
      <c r="Q8" s="15"/>
      <c r="Z8" s="15"/>
    </row>
    <row r="9" spans="1:26" s="20" customFormat="1" ht="21.95" customHeight="1">
      <c r="A9" s="21"/>
      <c r="C9" s="21"/>
      <c r="D9" s="21"/>
      <c r="E9" s="142"/>
      <c r="F9" s="21"/>
      <c r="G9" s="145" t="s">
        <v>101</v>
      </c>
      <c r="H9" s="145"/>
      <c r="I9" s="145"/>
      <c r="J9" s="145"/>
      <c r="K9" s="145"/>
      <c r="L9" s="145"/>
      <c r="M9" s="145"/>
      <c r="N9" s="140"/>
      <c r="O9" s="21"/>
      <c r="P9" s="21"/>
      <c r="Q9" s="15"/>
      <c r="Z9" s="15"/>
    </row>
    <row r="10" spans="1:26" s="20" customFormat="1" ht="21.95" customHeight="1">
      <c r="A10" s="39" t="s">
        <v>71</v>
      </c>
      <c r="E10" s="142"/>
      <c r="F10" s="12"/>
      <c r="G10" s="43"/>
      <c r="H10" s="12"/>
      <c r="I10" s="43"/>
      <c r="J10" s="12"/>
      <c r="K10" s="75"/>
      <c r="L10" s="12"/>
      <c r="M10" s="75"/>
      <c r="N10" s="75"/>
      <c r="Q10" s="15"/>
      <c r="Z10" s="15"/>
    </row>
    <row r="11" spans="1:26" s="20" customFormat="1" ht="21.95" customHeight="1">
      <c r="A11" s="20" t="s">
        <v>104</v>
      </c>
      <c r="E11" s="142"/>
      <c r="F11" s="43"/>
      <c r="G11" s="14">
        <v>1741260</v>
      </c>
      <c r="H11" s="43"/>
      <c r="I11" s="14">
        <v>1104908</v>
      </c>
      <c r="J11" s="14"/>
      <c r="K11" s="14">
        <v>90292</v>
      </c>
      <c r="L11" s="43"/>
      <c r="M11" s="14">
        <v>182459</v>
      </c>
      <c r="N11" s="14"/>
      <c r="O11" s="15"/>
      <c r="Q11" s="15"/>
      <c r="R11" s="43"/>
      <c r="S11" s="15"/>
      <c r="T11" s="43"/>
      <c r="U11" s="15"/>
      <c r="W11" s="43"/>
      <c r="Z11" s="15"/>
    </row>
    <row r="12" spans="1:26" s="20" customFormat="1" ht="21.95" customHeight="1">
      <c r="A12" s="48" t="s">
        <v>132</v>
      </c>
      <c r="E12" s="142"/>
      <c r="F12" s="43"/>
      <c r="G12" s="14"/>
      <c r="H12" s="43"/>
      <c r="I12" s="14"/>
      <c r="J12" s="14"/>
      <c r="K12" s="14"/>
      <c r="L12" s="43"/>
      <c r="M12" s="14"/>
      <c r="N12" s="14"/>
      <c r="O12" s="15"/>
      <c r="Q12" s="15"/>
      <c r="S12" s="15"/>
      <c r="U12" s="15"/>
      <c r="Z12" s="15"/>
    </row>
    <row r="13" spans="1:26" s="20" customFormat="1" ht="21.95" customHeight="1">
      <c r="A13" s="1" t="s">
        <v>218</v>
      </c>
      <c r="E13" s="142">
        <v>3</v>
      </c>
      <c r="F13" s="125"/>
      <c r="G13" s="98">
        <v>300488</v>
      </c>
      <c r="H13" s="76"/>
      <c r="I13" s="98">
        <v>229090</v>
      </c>
      <c r="J13" s="76"/>
      <c r="K13" s="98">
        <v>5432</v>
      </c>
      <c r="L13" s="76"/>
      <c r="M13" s="98">
        <v>785</v>
      </c>
      <c r="N13" s="98"/>
      <c r="O13" s="15"/>
      <c r="Q13" s="15"/>
      <c r="R13" s="43"/>
      <c r="S13" s="15"/>
      <c r="T13" s="43"/>
      <c r="U13" s="15"/>
      <c r="V13" s="43"/>
      <c r="W13" s="43"/>
      <c r="Z13" s="15"/>
    </row>
    <row r="14" spans="1:26" s="20" customFormat="1" ht="21.95" customHeight="1">
      <c r="A14" s="20" t="s">
        <v>57</v>
      </c>
      <c r="E14" s="10" t="s">
        <v>228</v>
      </c>
      <c r="F14" s="43"/>
      <c r="G14" s="14">
        <v>481015</v>
      </c>
      <c r="H14" s="76"/>
      <c r="I14" s="14">
        <v>161776</v>
      </c>
      <c r="J14" s="76"/>
      <c r="K14" s="14">
        <v>0</v>
      </c>
      <c r="L14" s="76"/>
      <c r="M14" s="14">
        <v>0</v>
      </c>
      <c r="N14" s="14"/>
      <c r="O14" s="15"/>
      <c r="Q14" s="15"/>
      <c r="R14" s="15"/>
      <c r="S14" s="15"/>
      <c r="T14" s="15"/>
      <c r="U14" s="15"/>
      <c r="V14" s="15"/>
      <c r="W14" s="15"/>
      <c r="Z14" s="15"/>
    </row>
    <row r="15" spans="1:26" s="20" customFormat="1" ht="21.95" customHeight="1">
      <c r="A15" s="1" t="s">
        <v>72</v>
      </c>
      <c r="E15" s="142"/>
      <c r="F15" s="43"/>
      <c r="G15" s="14">
        <v>299702</v>
      </c>
      <c r="H15" s="76"/>
      <c r="I15" s="14">
        <v>222458</v>
      </c>
      <c r="J15" s="76"/>
      <c r="K15" s="14">
        <v>6387</v>
      </c>
      <c r="L15" s="76"/>
      <c r="M15" s="14">
        <v>7695</v>
      </c>
      <c r="N15" s="14"/>
      <c r="Q15" s="15"/>
      <c r="Z15" s="15"/>
    </row>
    <row r="16" spans="1:26" s="20" customFormat="1" ht="21.95" customHeight="1">
      <c r="A16" s="1" t="s">
        <v>73</v>
      </c>
      <c r="E16" s="142"/>
      <c r="F16" s="43"/>
      <c r="G16" s="14">
        <v>65626</v>
      </c>
      <c r="H16" s="76"/>
      <c r="I16" s="14">
        <v>70915</v>
      </c>
      <c r="J16" s="76"/>
      <c r="K16" s="14">
        <v>739</v>
      </c>
      <c r="L16" s="76"/>
      <c r="M16" s="14">
        <v>602</v>
      </c>
      <c r="N16" s="14"/>
      <c r="O16" s="43"/>
      <c r="Q16" s="15"/>
      <c r="R16" s="93"/>
      <c r="Z16" s="15"/>
    </row>
    <row r="17" spans="1:26" s="20" customFormat="1" ht="21.95" customHeight="1">
      <c r="A17" s="1" t="s">
        <v>146</v>
      </c>
      <c r="E17" s="10"/>
      <c r="F17" s="43"/>
      <c r="G17" s="14">
        <v>-41079</v>
      </c>
      <c r="H17" s="76"/>
      <c r="I17" s="14">
        <v>239180</v>
      </c>
      <c r="J17" s="76"/>
      <c r="K17" s="14">
        <v>21611</v>
      </c>
      <c r="L17" s="76"/>
      <c r="M17" s="14">
        <v>49629</v>
      </c>
      <c r="N17" s="14"/>
      <c r="Q17" s="15"/>
      <c r="Z17" s="15"/>
    </row>
    <row r="18" spans="1:26" s="20" customFormat="1" ht="21.95" customHeight="1">
      <c r="A18" s="1" t="s">
        <v>231</v>
      </c>
      <c r="E18" s="142">
        <v>5</v>
      </c>
      <c r="F18" s="57"/>
      <c r="G18" s="98">
        <v>-367</v>
      </c>
      <c r="H18" s="99"/>
      <c r="I18" s="98">
        <v>-642</v>
      </c>
      <c r="J18" s="99"/>
      <c r="K18" s="14">
        <v>-255</v>
      </c>
      <c r="L18" s="99"/>
      <c r="M18" s="14">
        <v>-539</v>
      </c>
      <c r="N18" s="14"/>
      <c r="Q18" s="15"/>
      <c r="S18" s="43"/>
      <c r="Z18" s="15"/>
    </row>
    <row r="19" spans="1:26" s="20" customFormat="1" ht="21.95" customHeight="1">
      <c r="A19" s="1" t="s">
        <v>147</v>
      </c>
      <c r="E19" s="142"/>
      <c r="F19" s="57"/>
      <c r="G19" s="98"/>
      <c r="H19" s="99"/>
      <c r="I19" s="98"/>
      <c r="J19" s="99"/>
      <c r="K19" s="14"/>
      <c r="L19" s="99"/>
      <c r="M19" s="14"/>
      <c r="N19" s="14"/>
      <c r="Q19" s="15"/>
      <c r="Z19" s="15"/>
    </row>
    <row r="20" spans="1:26" s="20" customFormat="1" ht="21.95" customHeight="1">
      <c r="A20" s="1"/>
      <c r="B20" s="20" t="s">
        <v>163</v>
      </c>
      <c r="E20" s="142"/>
      <c r="F20" s="57"/>
      <c r="G20" s="98">
        <v>-23628</v>
      </c>
      <c r="H20" s="99"/>
      <c r="I20" s="98">
        <v>-24526</v>
      </c>
      <c r="J20" s="99"/>
      <c r="K20" s="14">
        <v>0</v>
      </c>
      <c r="L20" s="14">
        <v>0</v>
      </c>
      <c r="M20" s="14">
        <v>0</v>
      </c>
      <c r="N20" s="14"/>
      <c r="Q20" s="15"/>
      <c r="R20" s="15"/>
      <c r="Z20" s="15"/>
    </row>
    <row r="21" spans="1:26" s="20" customFormat="1" ht="21.95" customHeight="1">
      <c r="A21" s="1" t="s">
        <v>234</v>
      </c>
      <c r="E21" s="10"/>
      <c r="F21" s="23"/>
      <c r="G21" s="14"/>
      <c r="H21" s="76"/>
      <c r="I21" s="14"/>
      <c r="J21" s="76"/>
      <c r="K21" s="90"/>
      <c r="L21" s="76"/>
      <c r="M21" s="90"/>
      <c r="N21" s="90"/>
      <c r="Q21" s="15"/>
      <c r="Z21" s="15"/>
    </row>
    <row r="22" spans="1:26" s="20" customFormat="1" ht="21.75">
      <c r="A22" s="1"/>
      <c r="B22" s="20" t="s">
        <v>235</v>
      </c>
      <c r="E22" s="10" t="s">
        <v>175</v>
      </c>
      <c r="F22" s="43"/>
      <c r="G22" s="14">
        <v>-1081128</v>
      </c>
      <c r="H22" s="76"/>
      <c r="I22" s="14">
        <v>-888826</v>
      </c>
      <c r="J22" s="76"/>
      <c r="K22" s="14">
        <v>0</v>
      </c>
      <c r="L22" s="14">
        <v>0</v>
      </c>
      <c r="M22" s="14">
        <v>0</v>
      </c>
      <c r="N22" s="14"/>
      <c r="O22" s="15"/>
      <c r="Q22" s="15"/>
      <c r="R22" s="43"/>
      <c r="S22" s="15"/>
      <c r="T22" s="43"/>
      <c r="U22" s="15"/>
      <c r="W22" s="43"/>
      <c r="Z22" s="15"/>
    </row>
    <row r="23" spans="1:26" s="20" customFormat="1" ht="21.75">
      <c r="A23" s="1" t="s">
        <v>167</v>
      </c>
      <c r="E23" s="10" t="s">
        <v>217</v>
      </c>
      <c r="F23" s="43"/>
      <c r="G23" s="14">
        <v>0</v>
      </c>
      <c r="H23" s="76"/>
      <c r="I23" s="14">
        <v>-2401</v>
      </c>
      <c r="J23" s="76"/>
      <c r="K23" s="14">
        <v>0</v>
      </c>
      <c r="L23" s="14">
        <v>0</v>
      </c>
      <c r="M23" s="14">
        <v>0</v>
      </c>
      <c r="N23" s="14"/>
      <c r="Q23" s="15"/>
      <c r="R23" s="43"/>
      <c r="S23" s="43"/>
      <c r="T23" s="43"/>
      <c r="U23" s="43"/>
      <c r="W23" s="43"/>
      <c r="Z23" s="15"/>
    </row>
    <row r="24" spans="1:26" s="20" customFormat="1" ht="21.95" customHeight="1">
      <c r="A24" s="1" t="s">
        <v>154</v>
      </c>
      <c r="E24" s="111"/>
      <c r="F24" s="43"/>
      <c r="G24" s="14">
        <v>9102</v>
      </c>
      <c r="H24" s="76"/>
      <c r="I24" s="14">
        <v>18895</v>
      </c>
      <c r="J24" s="14"/>
      <c r="K24" s="14">
        <v>0</v>
      </c>
      <c r="L24" s="43"/>
      <c r="M24" s="14">
        <v>0</v>
      </c>
      <c r="N24" s="14"/>
      <c r="Q24" s="15"/>
      <c r="Z24" s="15"/>
    </row>
    <row r="25" spans="1:26" s="20" customFormat="1" ht="21.95" customHeight="1">
      <c r="A25" s="1" t="s">
        <v>232</v>
      </c>
      <c r="E25" s="105"/>
      <c r="F25" s="43"/>
      <c r="G25" s="14">
        <v>-25565</v>
      </c>
      <c r="H25" s="76"/>
      <c r="I25" s="14">
        <v>-54</v>
      </c>
      <c r="J25" s="14"/>
      <c r="K25" s="14">
        <v>0</v>
      </c>
      <c r="L25" s="43"/>
      <c r="M25" s="14">
        <v>0</v>
      </c>
      <c r="N25" s="14"/>
      <c r="Q25" s="15"/>
      <c r="Z25" s="15"/>
    </row>
    <row r="26" spans="1:26" s="20" customFormat="1" ht="21.95" customHeight="1">
      <c r="A26" s="1" t="s">
        <v>230</v>
      </c>
      <c r="E26" s="142"/>
      <c r="F26" s="23"/>
      <c r="G26" s="14">
        <v>0</v>
      </c>
      <c r="H26" s="76"/>
      <c r="I26" s="14">
        <v>2</v>
      </c>
      <c r="J26" s="76"/>
      <c r="K26" s="14">
        <v>0</v>
      </c>
      <c r="L26" s="76"/>
      <c r="M26" s="14">
        <v>2</v>
      </c>
      <c r="N26" s="14"/>
      <c r="Q26" s="15"/>
      <c r="Z26" s="15"/>
    </row>
    <row r="27" spans="1:26" s="20" customFormat="1" ht="21.95" customHeight="1">
      <c r="A27" s="1" t="s">
        <v>53</v>
      </c>
      <c r="E27" s="10" t="s">
        <v>222</v>
      </c>
      <c r="F27" s="43"/>
      <c r="G27" s="14">
        <v>0</v>
      </c>
      <c r="H27" s="76"/>
      <c r="I27" s="14">
        <v>0</v>
      </c>
      <c r="J27" s="76"/>
      <c r="K27" s="14">
        <v>-187983</v>
      </c>
      <c r="L27" s="76"/>
      <c r="M27" s="14">
        <v>-376379</v>
      </c>
      <c r="N27" s="14"/>
      <c r="O27" s="43"/>
      <c r="Q27" s="43"/>
      <c r="R27" s="43"/>
      <c r="S27" s="43"/>
      <c r="T27" s="43"/>
      <c r="U27" s="43"/>
      <c r="W27" s="15"/>
      <c r="Z27" s="15"/>
    </row>
    <row r="28" spans="1:26" s="20" customFormat="1" ht="21.95" customHeight="1">
      <c r="A28" s="1" t="s">
        <v>54</v>
      </c>
      <c r="E28" s="142"/>
      <c r="F28" s="43"/>
      <c r="G28" s="14">
        <v>-55279</v>
      </c>
      <c r="H28" s="76"/>
      <c r="I28" s="14">
        <v>-32090</v>
      </c>
      <c r="J28" s="76"/>
      <c r="K28" s="14">
        <v>-35986</v>
      </c>
      <c r="L28" s="76"/>
      <c r="M28" s="14">
        <v>-45214</v>
      </c>
      <c r="N28" s="14"/>
      <c r="O28" s="43"/>
      <c r="Q28" s="43"/>
      <c r="R28" s="43"/>
      <c r="S28" s="43"/>
      <c r="T28" s="43"/>
      <c r="U28" s="43"/>
      <c r="W28" s="15"/>
      <c r="Z28" s="15"/>
    </row>
    <row r="29" spans="1:26" s="20" customFormat="1" ht="21.95" customHeight="1">
      <c r="E29" s="142"/>
      <c r="F29" s="43"/>
      <c r="G29" s="77">
        <f>SUM(G11:G28)</f>
        <v>1670147</v>
      </c>
      <c r="H29" s="43"/>
      <c r="I29" s="77">
        <f>SUM(I11:I28)</f>
        <v>1098685</v>
      </c>
      <c r="J29" s="57"/>
      <c r="K29" s="77">
        <f>SUM(K11:K28)</f>
        <v>-99763</v>
      </c>
      <c r="L29" s="43"/>
      <c r="M29" s="77">
        <f>SUM(M11:M28)</f>
        <v>-180960</v>
      </c>
      <c r="N29" s="98"/>
      <c r="Q29" s="15"/>
      <c r="S29" s="93"/>
      <c r="Z29" s="15"/>
    </row>
    <row r="30" spans="1:26" s="20" customFormat="1" ht="21.95" customHeight="1">
      <c r="A30" s="48" t="s">
        <v>74</v>
      </c>
      <c r="E30" s="142"/>
      <c r="F30" s="57"/>
      <c r="H30" s="57"/>
      <c r="J30" s="57"/>
      <c r="K30" s="14"/>
      <c r="L30" s="43"/>
      <c r="M30" s="14"/>
      <c r="N30" s="14"/>
      <c r="Q30" s="15"/>
      <c r="Z30" s="15"/>
    </row>
    <row r="31" spans="1:26" s="20" customFormat="1" ht="21.95" customHeight="1">
      <c r="A31" s="1" t="s">
        <v>9</v>
      </c>
      <c r="E31" s="142"/>
      <c r="F31" s="57"/>
      <c r="G31" s="14">
        <v>-2242097</v>
      </c>
      <c r="H31" s="57"/>
      <c r="I31" s="14">
        <v>-296092</v>
      </c>
      <c r="J31" s="57"/>
      <c r="K31" s="14">
        <v>0</v>
      </c>
      <c r="L31" s="43"/>
      <c r="M31" s="14">
        <v>0</v>
      </c>
      <c r="N31" s="14"/>
      <c r="Q31" s="15"/>
      <c r="S31" s="43"/>
      <c r="Z31" s="15"/>
    </row>
    <row r="32" spans="1:26" s="20" customFormat="1" ht="21.95" customHeight="1">
      <c r="A32" s="1" t="s">
        <v>10</v>
      </c>
      <c r="E32" s="142"/>
      <c r="F32" s="57"/>
      <c r="G32" s="14">
        <v>204281</v>
      </c>
      <c r="H32" s="57"/>
      <c r="I32" s="14">
        <v>-78099</v>
      </c>
      <c r="J32" s="57"/>
      <c r="K32" s="14">
        <v>0</v>
      </c>
      <c r="L32" s="43"/>
      <c r="M32" s="14">
        <v>0</v>
      </c>
      <c r="N32" s="14"/>
      <c r="Q32" s="15"/>
      <c r="S32" s="43"/>
      <c r="Z32" s="15"/>
    </row>
    <row r="33" spans="1:27" s="20" customFormat="1" ht="21.95" customHeight="1">
      <c r="A33" s="1" t="s">
        <v>169</v>
      </c>
      <c r="E33" s="142"/>
      <c r="F33" s="57"/>
      <c r="G33" s="14">
        <v>252930</v>
      </c>
      <c r="H33" s="57"/>
      <c r="I33" s="14">
        <v>147854</v>
      </c>
      <c r="J33" s="57"/>
      <c r="K33" s="14">
        <v>-2135</v>
      </c>
      <c r="L33" s="43"/>
      <c r="M33" s="14">
        <v>-5645</v>
      </c>
      <c r="N33" s="14"/>
      <c r="Q33" s="15"/>
      <c r="Z33" s="15"/>
      <c r="AA33" s="15"/>
    </row>
    <row r="34" spans="1:27" s="20" customFormat="1" ht="21.95" customHeight="1">
      <c r="A34" s="56" t="s">
        <v>174</v>
      </c>
      <c r="B34" s="56"/>
      <c r="C34" s="56"/>
      <c r="D34" s="56"/>
      <c r="E34" s="140"/>
      <c r="F34" s="57"/>
      <c r="G34" s="14">
        <v>9044</v>
      </c>
      <c r="H34" s="57"/>
      <c r="I34" s="14">
        <v>5271</v>
      </c>
      <c r="J34" s="57"/>
      <c r="K34" s="14">
        <v>8042</v>
      </c>
      <c r="L34" s="43"/>
      <c r="M34" s="14">
        <v>11757</v>
      </c>
      <c r="N34" s="14"/>
      <c r="Q34" s="15"/>
      <c r="Z34" s="15"/>
      <c r="AA34" s="15"/>
    </row>
    <row r="35" spans="1:27" s="20" customFormat="1" ht="21.95" customHeight="1">
      <c r="A35" s="55" t="s">
        <v>83</v>
      </c>
      <c r="B35" s="56"/>
      <c r="C35" s="56"/>
      <c r="D35" s="56"/>
      <c r="E35" s="140"/>
      <c r="F35" s="57"/>
      <c r="G35" s="14">
        <v>418177</v>
      </c>
      <c r="H35" s="57"/>
      <c r="I35" s="14">
        <v>898363</v>
      </c>
      <c r="J35" s="57"/>
      <c r="K35" s="14">
        <v>0</v>
      </c>
      <c r="L35" s="43"/>
      <c r="M35" s="14">
        <v>0</v>
      </c>
      <c r="N35" s="14"/>
      <c r="Q35" s="15"/>
      <c r="Z35" s="15"/>
      <c r="AA35" s="15"/>
    </row>
    <row r="36" spans="1:27" s="20" customFormat="1" ht="21.95" customHeight="1">
      <c r="A36" s="1" t="s">
        <v>14</v>
      </c>
      <c r="E36" s="142"/>
      <c r="F36" s="57"/>
      <c r="G36" s="14">
        <v>62151</v>
      </c>
      <c r="H36" s="57"/>
      <c r="I36" s="14">
        <v>113987</v>
      </c>
      <c r="J36" s="57"/>
      <c r="K36" s="14">
        <v>0</v>
      </c>
      <c r="L36" s="43"/>
      <c r="M36" s="14">
        <v>0</v>
      </c>
      <c r="N36" s="14"/>
      <c r="Q36" s="15"/>
      <c r="Z36" s="15"/>
    </row>
    <row r="37" spans="1:27" s="20" customFormat="1" ht="21.95" customHeight="1">
      <c r="A37" s="1" t="s">
        <v>75</v>
      </c>
      <c r="E37" s="142"/>
      <c r="F37" s="57"/>
      <c r="G37" s="14">
        <v>-561736</v>
      </c>
      <c r="H37" s="76"/>
      <c r="I37" s="14">
        <v>-21057</v>
      </c>
      <c r="J37" s="76"/>
      <c r="K37" s="14">
        <v>422</v>
      </c>
      <c r="L37" s="76"/>
      <c r="M37" s="14">
        <v>9733</v>
      </c>
      <c r="N37" s="14"/>
      <c r="Q37" s="15"/>
      <c r="S37" s="15"/>
      <c r="Z37" s="15"/>
    </row>
    <row r="38" spans="1:27" s="20" customFormat="1" ht="21.95" customHeight="1">
      <c r="A38" s="1" t="s">
        <v>226</v>
      </c>
      <c r="E38" s="142"/>
      <c r="F38" s="57"/>
      <c r="G38" s="14">
        <v>1512078</v>
      </c>
      <c r="H38" s="57"/>
      <c r="I38" s="14">
        <v>-452108</v>
      </c>
      <c r="J38" s="57"/>
      <c r="K38" s="14">
        <v>0</v>
      </c>
      <c r="L38" s="43"/>
      <c r="M38" s="14">
        <v>0</v>
      </c>
      <c r="N38" s="14"/>
      <c r="Q38" s="15"/>
      <c r="Z38" s="15"/>
    </row>
    <row r="39" spans="1:27" s="20" customFormat="1" ht="21.95" customHeight="1">
      <c r="A39" s="1" t="s">
        <v>176</v>
      </c>
      <c r="E39" s="142"/>
      <c r="F39" s="57"/>
      <c r="G39" s="14">
        <v>-400163</v>
      </c>
      <c r="H39" s="76"/>
      <c r="I39" s="14">
        <v>-204703</v>
      </c>
      <c r="J39" s="76"/>
      <c r="K39" s="14">
        <v>-178296</v>
      </c>
      <c r="L39" s="76"/>
      <c r="M39" s="14">
        <v>-104285</v>
      </c>
      <c r="N39" s="14"/>
      <c r="Q39" s="15"/>
      <c r="R39" s="15"/>
      <c r="S39" s="43"/>
      <c r="Z39" s="15"/>
    </row>
    <row r="40" spans="1:27" s="20" customFormat="1" ht="21.95" customHeight="1">
      <c r="A40" s="1" t="s">
        <v>34</v>
      </c>
      <c r="E40" s="142"/>
      <c r="F40" s="23"/>
      <c r="G40" s="14">
        <v>80831</v>
      </c>
      <c r="H40" s="76"/>
      <c r="I40" s="14">
        <v>14100</v>
      </c>
      <c r="J40" s="76"/>
      <c r="K40" s="14">
        <v>-358</v>
      </c>
      <c r="L40" s="76"/>
      <c r="M40" s="14">
        <v>204</v>
      </c>
      <c r="N40" s="14"/>
      <c r="Q40" s="15"/>
      <c r="R40" s="15"/>
      <c r="S40" s="43"/>
      <c r="Z40" s="15"/>
    </row>
    <row r="41" spans="1:27" s="20" customFormat="1" ht="21.95" customHeight="1">
      <c r="A41" s="1" t="s">
        <v>134</v>
      </c>
      <c r="E41" s="142"/>
      <c r="F41" s="23"/>
      <c r="G41" s="14">
        <v>-20020</v>
      </c>
      <c r="H41" s="76"/>
      <c r="I41" s="14">
        <v>-9356</v>
      </c>
      <c r="J41" s="76"/>
      <c r="K41" s="14">
        <v>-22197</v>
      </c>
      <c r="L41" s="76"/>
      <c r="M41" s="14">
        <v>-5822</v>
      </c>
      <c r="N41" s="14"/>
      <c r="Q41" s="15"/>
      <c r="S41" s="15"/>
      <c r="U41" s="93"/>
      <c r="Z41" s="15"/>
    </row>
    <row r="42" spans="1:27" s="20" customFormat="1" ht="21.95" customHeight="1">
      <c r="A42" s="1" t="s">
        <v>112</v>
      </c>
      <c r="E42" s="142"/>
      <c r="F42" s="57"/>
      <c r="G42" s="100">
        <v>1278</v>
      </c>
      <c r="H42" s="99"/>
      <c r="I42" s="100">
        <v>5585</v>
      </c>
      <c r="J42" s="99"/>
      <c r="K42" s="100">
        <v>0</v>
      </c>
      <c r="L42" s="99"/>
      <c r="M42" s="100">
        <v>0</v>
      </c>
      <c r="N42" s="98"/>
      <c r="Q42" s="15"/>
      <c r="Z42" s="15"/>
    </row>
    <row r="43" spans="1:27" s="20" customFormat="1" ht="21.95" customHeight="1">
      <c r="A43" s="20" t="s">
        <v>120</v>
      </c>
      <c r="E43" s="142"/>
      <c r="F43" s="23"/>
      <c r="G43" s="14">
        <f>SUM(G29:G42)</f>
        <v>986901</v>
      </c>
      <c r="H43" s="23"/>
      <c r="I43" s="14">
        <f>SUM(I29:I42)</f>
        <v>1222430</v>
      </c>
      <c r="J43" s="23"/>
      <c r="K43" s="14">
        <f>SUM(K29:K42)</f>
        <v>-294285</v>
      </c>
      <c r="L43" s="43"/>
      <c r="M43" s="14">
        <f>SUM(M29:M42)</f>
        <v>-275018</v>
      </c>
      <c r="N43" s="14"/>
      <c r="Q43" s="15"/>
      <c r="Z43" s="15"/>
    </row>
    <row r="44" spans="1:27" s="20" customFormat="1" ht="21.95" customHeight="1">
      <c r="A44" s="1" t="s">
        <v>127</v>
      </c>
      <c r="E44" s="142"/>
      <c r="F44" s="23"/>
      <c r="G44" s="14">
        <v>-87421</v>
      </c>
      <c r="H44" s="91"/>
      <c r="I44" s="14">
        <v>-109731</v>
      </c>
      <c r="J44" s="91"/>
      <c r="K44" s="14">
        <v>-2453</v>
      </c>
      <c r="L44" s="43"/>
      <c r="M44" s="14">
        <v>-1961</v>
      </c>
      <c r="N44" s="14"/>
      <c r="Q44" s="15"/>
      <c r="S44" s="93"/>
      <c r="Z44" s="15"/>
    </row>
    <row r="45" spans="1:27" s="21" customFormat="1" ht="21.95" customHeight="1">
      <c r="A45" s="21" t="s">
        <v>121</v>
      </c>
      <c r="E45" s="142"/>
      <c r="F45" s="38"/>
      <c r="G45" s="101">
        <f>SUM(G43:G44)</f>
        <v>899480</v>
      </c>
      <c r="H45" s="38"/>
      <c r="I45" s="101">
        <f>SUM(I43:I44)</f>
        <v>1112699</v>
      </c>
      <c r="J45" s="38"/>
      <c r="K45" s="101">
        <f>SUM(K43:K44)</f>
        <v>-296738</v>
      </c>
      <c r="L45" s="102"/>
      <c r="M45" s="101">
        <f>SUM(M43:M44)</f>
        <v>-276979</v>
      </c>
      <c r="N45" s="129"/>
      <c r="Q45" s="50"/>
      <c r="Z45" s="50"/>
    </row>
    <row r="46" spans="1:27" s="20" customFormat="1" ht="12" customHeight="1">
      <c r="A46" s="32"/>
      <c r="B46" s="21"/>
      <c r="C46" s="21"/>
      <c r="D46" s="21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Z46" s="15"/>
    </row>
    <row r="47" spans="1:27" s="58" customFormat="1" ht="24" customHeight="1">
      <c r="A47" s="138" t="s">
        <v>212</v>
      </c>
      <c r="B47" s="138"/>
      <c r="C47" s="138"/>
      <c r="D47" s="138"/>
      <c r="E47" s="138"/>
      <c r="F47" s="138"/>
      <c r="G47" s="138"/>
      <c r="H47" s="138"/>
      <c r="I47" s="138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Z47" s="106"/>
    </row>
    <row r="48" spans="1:27" s="58" customFormat="1" ht="23.45" customHeight="1">
      <c r="A48" s="92" t="s">
        <v>107</v>
      </c>
      <c r="B48" s="92"/>
      <c r="C48" s="92"/>
      <c r="D48" s="92"/>
      <c r="E48" s="92"/>
      <c r="F48" s="92"/>
      <c r="G48" s="92"/>
      <c r="H48" s="92"/>
      <c r="I48" s="92"/>
      <c r="J48" s="92"/>
      <c r="K48" s="92"/>
      <c r="L48" s="92"/>
      <c r="M48" s="92"/>
      <c r="N48" s="92"/>
      <c r="Q48" s="106"/>
      <c r="Z48" s="106"/>
    </row>
    <row r="49" spans="1:26" s="20" customFormat="1" ht="12" customHeight="1">
      <c r="A49" s="32"/>
      <c r="B49" s="21"/>
      <c r="C49" s="21"/>
      <c r="D49" s="21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Z49" s="15"/>
    </row>
    <row r="50" spans="1:26" s="20" customFormat="1" ht="21.95" customHeight="1">
      <c r="A50" s="32"/>
      <c r="B50" s="32"/>
      <c r="C50" s="32"/>
      <c r="D50" s="32"/>
      <c r="E50" s="142"/>
      <c r="F50" s="32"/>
      <c r="G50" s="144" t="s">
        <v>1</v>
      </c>
      <c r="H50" s="144"/>
      <c r="I50" s="144"/>
      <c r="J50" s="6"/>
      <c r="K50" s="144" t="s">
        <v>2</v>
      </c>
      <c r="L50" s="144"/>
      <c r="M50" s="144"/>
      <c r="N50" s="139"/>
      <c r="O50" s="32"/>
      <c r="P50" s="32"/>
      <c r="Q50" s="15"/>
      <c r="Z50" s="15"/>
    </row>
    <row r="51" spans="1:26" s="20" customFormat="1" ht="21.95" customHeight="1">
      <c r="A51" s="32"/>
      <c r="B51" s="32"/>
      <c r="C51" s="32"/>
      <c r="D51" s="32"/>
      <c r="E51" s="142"/>
      <c r="F51" s="32"/>
      <c r="G51" s="146" t="s">
        <v>102</v>
      </c>
      <c r="H51" s="146"/>
      <c r="I51" s="146"/>
      <c r="J51" s="6"/>
      <c r="K51" s="146" t="s">
        <v>102</v>
      </c>
      <c r="L51" s="146"/>
      <c r="M51" s="146"/>
      <c r="N51" s="141"/>
      <c r="O51" s="32"/>
      <c r="P51" s="32"/>
      <c r="Q51" s="15"/>
      <c r="Z51" s="15"/>
    </row>
    <row r="52" spans="1:26" s="20" customFormat="1" ht="21.95" customHeight="1">
      <c r="A52" s="32"/>
      <c r="B52" s="32"/>
      <c r="C52" s="32"/>
      <c r="D52" s="32"/>
      <c r="E52" s="142"/>
      <c r="F52" s="32"/>
      <c r="G52" s="146" t="s">
        <v>100</v>
      </c>
      <c r="H52" s="146"/>
      <c r="I52" s="146"/>
      <c r="J52" s="6"/>
      <c r="K52" s="146" t="s">
        <v>100</v>
      </c>
      <c r="L52" s="146"/>
      <c r="M52" s="146"/>
      <c r="N52" s="141"/>
      <c r="O52" s="32"/>
      <c r="P52" s="32"/>
      <c r="Q52" s="15"/>
      <c r="Z52" s="15"/>
    </row>
    <row r="53" spans="1:26" s="20" customFormat="1" ht="21.95" customHeight="1">
      <c r="A53" s="32"/>
      <c r="B53" s="32"/>
      <c r="C53" s="32"/>
      <c r="D53" s="32"/>
      <c r="E53" s="7" t="s">
        <v>5</v>
      </c>
      <c r="F53" s="8"/>
      <c r="G53" s="8" t="s">
        <v>178</v>
      </c>
      <c r="H53" s="9"/>
      <c r="I53" s="8" t="s">
        <v>136</v>
      </c>
      <c r="J53" s="8"/>
      <c r="K53" s="8" t="s">
        <v>178</v>
      </c>
      <c r="L53" s="9"/>
      <c r="M53" s="8" t="s">
        <v>136</v>
      </c>
      <c r="N53" s="8"/>
      <c r="O53" s="32"/>
      <c r="P53" s="32"/>
      <c r="Q53" s="15"/>
      <c r="Z53" s="15"/>
    </row>
    <row r="54" spans="1:26" s="20" customFormat="1" ht="21.95" customHeight="1">
      <c r="A54" s="32"/>
      <c r="B54" s="32"/>
      <c r="C54" s="32"/>
      <c r="D54" s="32"/>
      <c r="E54" s="7"/>
      <c r="F54" s="8"/>
      <c r="G54" s="8"/>
      <c r="H54" s="9"/>
      <c r="I54" s="8" t="s">
        <v>186</v>
      </c>
      <c r="J54" s="8"/>
      <c r="K54" s="8"/>
      <c r="L54" s="9"/>
      <c r="M54" s="8"/>
      <c r="N54" s="8"/>
      <c r="O54" s="32"/>
      <c r="P54" s="32"/>
      <c r="Q54" s="15"/>
      <c r="Z54" s="15"/>
    </row>
    <row r="55" spans="1:26" s="20" customFormat="1" ht="21.95" customHeight="1">
      <c r="A55" s="32"/>
      <c r="B55" s="32"/>
      <c r="C55" s="32"/>
      <c r="D55" s="32"/>
      <c r="E55" s="142"/>
      <c r="F55" s="32"/>
      <c r="G55" s="145" t="s">
        <v>101</v>
      </c>
      <c r="H55" s="145"/>
      <c r="I55" s="145"/>
      <c r="J55" s="145"/>
      <c r="K55" s="145"/>
      <c r="L55" s="145"/>
      <c r="M55" s="145"/>
      <c r="N55" s="140"/>
      <c r="O55" s="32"/>
      <c r="P55" s="32"/>
      <c r="Q55" s="15"/>
      <c r="Z55" s="15"/>
    </row>
    <row r="56" spans="1:26" s="20" customFormat="1" ht="21.95" customHeight="1">
      <c r="A56" s="39" t="s">
        <v>76</v>
      </c>
      <c r="E56" s="142"/>
      <c r="F56" s="57"/>
      <c r="G56" s="14"/>
      <c r="H56" s="57"/>
      <c r="I56" s="14"/>
      <c r="J56" s="57"/>
      <c r="K56" s="14"/>
      <c r="L56" s="43"/>
      <c r="M56" s="14"/>
      <c r="N56" s="14"/>
      <c r="Q56" s="15"/>
      <c r="Z56" s="15"/>
    </row>
    <row r="57" spans="1:26" s="20" customFormat="1" ht="21.95" customHeight="1">
      <c r="A57" s="20" t="s">
        <v>229</v>
      </c>
      <c r="G57" s="14">
        <v>1166559</v>
      </c>
      <c r="H57" s="57"/>
      <c r="I57" s="14">
        <v>198147</v>
      </c>
      <c r="J57" s="57"/>
      <c r="K57" s="51">
        <v>1559</v>
      </c>
      <c r="L57" s="43"/>
      <c r="M57" s="51">
        <v>198147</v>
      </c>
      <c r="N57" s="51"/>
      <c r="Q57" s="15"/>
      <c r="Z57" s="15"/>
    </row>
    <row r="58" spans="1:26" s="20" customFormat="1" ht="21.95" customHeight="1">
      <c r="A58" s="20" t="s">
        <v>123</v>
      </c>
      <c r="E58" s="142">
        <v>4</v>
      </c>
      <c r="G58" s="14">
        <v>0</v>
      </c>
      <c r="H58" s="57"/>
      <c r="I58" s="14">
        <v>0</v>
      </c>
      <c r="J58" s="57"/>
      <c r="K58" s="14">
        <v>0</v>
      </c>
      <c r="L58" s="43"/>
      <c r="M58" s="14">
        <v>3215000</v>
      </c>
      <c r="N58" s="14"/>
      <c r="Q58" s="15"/>
      <c r="Z58" s="15"/>
    </row>
    <row r="59" spans="1:26" s="20" customFormat="1" ht="21.95" customHeight="1">
      <c r="A59" s="20" t="s">
        <v>12</v>
      </c>
      <c r="E59" s="142">
        <v>4</v>
      </c>
      <c r="G59" s="14">
        <v>0</v>
      </c>
      <c r="H59" s="57"/>
      <c r="I59" s="14">
        <v>0</v>
      </c>
      <c r="J59" s="57"/>
      <c r="K59" s="14">
        <v>0</v>
      </c>
      <c r="L59" s="43"/>
      <c r="M59" s="14">
        <v>-2285000</v>
      </c>
      <c r="N59" s="14"/>
      <c r="Q59" s="15"/>
      <c r="Z59" s="15"/>
    </row>
    <row r="60" spans="1:26" s="20" customFormat="1" ht="21.95" customHeight="1">
      <c r="A60" s="20" t="s">
        <v>155</v>
      </c>
      <c r="E60" s="142">
        <v>7</v>
      </c>
      <c r="G60" s="14">
        <v>-83370</v>
      </c>
      <c r="H60" s="57"/>
      <c r="I60" s="14">
        <v>-86487</v>
      </c>
      <c r="J60" s="57"/>
      <c r="K60" s="14">
        <v>-83370</v>
      </c>
      <c r="L60" s="43"/>
      <c r="M60" s="14">
        <v>-86487</v>
      </c>
      <c r="N60" s="14"/>
      <c r="Q60" s="15"/>
      <c r="Z60" s="15"/>
    </row>
    <row r="61" spans="1:26" s="20" customFormat="1" ht="21.95" customHeight="1">
      <c r="A61" s="20" t="s">
        <v>156</v>
      </c>
      <c r="E61" s="142">
        <v>9</v>
      </c>
      <c r="G61" s="14">
        <v>0</v>
      </c>
      <c r="H61" s="57"/>
      <c r="I61" s="14">
        <v>-200000</v>
      </c>
      <c r="J61" s="57"/>
      <c r="K61" s="14">
        <v>0</v>
      </c>
      <c r="L61" s="43"/>
      <c r="M61" s="14">
        <v>-200000</v>
      </c>
      <c r="N61" s="14"/>
      <c r="Q61" s="15"/>
      <c r="Z61" s="15"/>
    </row>
    <row r="62" spans="1:26" s="20" customFormat="1" ht="21.95" customHeight="1">
      <c r="A62" s="20" t="s">
        <v>135</v>
      </c>
      <c r="E62" s="142">
        <v>10</v>
      </c>
      <c r="G62" s="14">
        <v>-254478</v>
      </c>
      <c r="H62" s="57"/>
      <c r="I62" s="14">
        <v>0</v>
      </c>
      <c r="J62" s="57"/>
      <c r="K62" s="14">
        <v>0</v>
      </c>
      <c r="L62" s="43"/>
      <c r="M62" s="14">
        <v>0</v>
      </c>
      <c r="N62" s="14"/>
      <c r="Q62" s="15"/>
      <c r="Z62" s="15"/>
    </row>
    <row r="63" spans="1:26" s="20" customFormat="1" ht="21.95" customHeight="1">
      <c r="A63" s="1" t="s">
        <v>133</v>
      </c>
      <c r="G63" s="14">
        <v>-139490</v>
      </c>
      <c r="H63" s="57"/>
      <c r="I63" s="14">
        <v>-2762913</v>
      </c>
      <c r="J63" s="57"/>
      <c r="K63" s="51">
        <v>-2166</v>
      </c>
      <c r="L63" s="43"/>
      <c r="M63" s="51">
        <v>0</v>
      </c>
      <c r="N63" s="51"/>
      <c r="Q63" s="15"/>
      <c r="Z63" s="15"/>
    </row>
    <row r="64" spans="1:26" s="20" customFormat="1" ht="21.95" customHeight="1">
      <c r="A64" s="1" t="s">
        <v>122</v>
      </c>
      <c r="G64" s="14">
        <v>-589</v>
      </c>
      <c r="H64" s="57"/>
      <c r="I64" s="14">
        <v>-771</v>
      </c>
      <c r="J64" s="57"/>
      <c r="K64" s="51">
        <v>-225</v>
      </c>
      <c r="L64" s="43"/>
      <c r="M64" s="51">
        <v>-74</v>
      </c>
      <c r="N64" s="51"/>
      <c r="Q64" s="15"/>
      <c r="Z64" s="15"/>
    </row>
    <row r="65" spans="1:26" s="20" customFormat="1" ht="21.95" customHeight="1">
      <c r="A65" s="1" t="s">
        <v>78</v>
      </c>
      <c r="G65" s="14">
        <v>1585413</v>
      </c>
      <c r="H65" s="57"/>
      <c r="I65" s="14">
        <v>424400</v>
      </c>
      <c r="J65" s="57"/>
      <c r="K65" s="51">
        <v>200801</v>
      </c>
      <c r="L65" s="43"/>
      <c r="M65" s="51">
        <v>445779</v>
      </c>
      <c r="N65" s="51"/>
      <c r="Q65" s="15"/>
      <c r="Z65" s="15"/>
    </row>
    <row r="66" spans="1:26" s="20" customFormat="1" ht="21.95" customHeight="1">
      <c r="A66" s="1" t="s">
        <v>77</v>
      </c>
      <c r="G66" s="14">
        <v>54945</v>
      </c>
      <c r="H66" s="57"/>
      <c r="I66" s="14">
        <v>30141</v>
      </c>
      <c r="J66" s="57"/>
      <c r="K66" s="51">
        <v>24385</v>
      </c>
      <c r="L66" s="43"/>
      <c r="M66" s="51">
        <v>47019</v>
      </c>
      <c r="N66" s="51"/>
      <c r="Q66" s="15"/>
      <c r="Z66" s="15"/>
    </row>
    <row r="67" spans="1:26" s="21" customFormat="1" ht="21.95" customHeight="1">
      <c r="A67" s="17" t="s">
        <v>124</v>
      </c>
      <c r="E67" s="142"/>
      <c r="F67" s="38"/>
      <c r="G67" s="101">
        <f>SUM(G57:G66)</f>
        <v>2328990</v>
      </c>
      <c r="H67" s="38"/>
      <c r="I67" s="101">
        <f>SUM(I57:I66)</f>
        <v>-2397483</v>
      </c>
      <c r="J67" s="38"/>
      <c r="K67" s="101">
        <f>SUM(K57:K66)</f>
        <v>140984</v>
      </c>
      <c r="L67" s="102"/>
      <c r="M67" s="101">
        <f>SUM(M57:M66)</f>
        <v>1334384</v>
      </c>
      <c r="N67" s="129"/>
      <c r="Q67" s="50"/>
      <c r="Z67" s="50"/>
    </row>
    <row r="68" spans="1:26" s="20" customFormat="1" ht="12" customHeight="1">
      <c r="A68" s="32"/>
      <c r="B68" s="21"/>
      <c r="C68" s="21"/>
      <c r="D68" s="21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Z68" s="15"/>
    </row>
    <row r="69" spans="1:26" s="20" customFormat="1" ht="21.95" customHeight="1">
      <c r="A69" s="39" t="s">
        <v>79</v>
      </c>
      <c r="E69" s="142"/>
      <c r="F69" s="57"/>
      <c r="G69" s="14"/>
      <c r="H69" s="57"/>
      <c r="I69" s="14"/>
      <c r="J69" s="57"/>
      <c r="K69" s="14"/>
      <c r="L69" s="43"/>
      <c r="M69" s="14"/>
      <c r="N69" s="14"/>
      <c r="Q69" s="15"/>
      <c r="Z69" s="15"/>
    </row>
    <row r="70" spans="1:26" s="20" customFormat="1" ht="21.95" customHeight="1">
      <c r="A70" s="49" t="s">
        <v>128</v>
      </c>
      <c r="B70" s="56"/>
      <c r="C70" s="56"/>
      <c r="D70" s="56"/>
      <c r="E70" s="142">
        <v>13</v>
      </c>
      <c r="G70" s="14">
        <v>260664</v>
      </c>
      <c r="H70" s="57"/>
      <c r="I70" s="14">
        <v>2448128</v>
      </c>
      <c r="J70" s="57"/>
      <c r="K70" s="14">
        <v>0</v>
      </c>
      <c r="L70" s="43"/>
      <c r="M70" s="14">
        <v>0</v>
      </c>
      <c r="N70" s="14"/>
      <c r="Q70" s="15"/>
      <c r="Z70" s="15"/>
    </row>
    <row r="71" spans="1:26" s="20" customFormat="1" ht="21.95" customHeight="1">
      <c r="A71" s="49" t="s">
        <v>213</v>
      </c>
      <c r="B71" s="56"/>
      <c r="C71" s="56"/>
      <c r="D71" s="56"/>
      <c r="E71" s="142">
        <v>13</v>
      </c>
      <c r="G71" s="14">
        <v>-114688</v>
      </c>
      <c r="H71" s="57"/>
      <c r="I71" s="14">
        <v>0</v>
      </c>
      <c r="J71" s="57"/>
      <c r="K71" s="14">
        <v>0</v>
      </c>
      <c r="L71" s="43"/>
      <c r="M71" s="14">
        <v>0</v>
      </c>
      <c r="N71" s="14"/>
      <c r="Q71" s="15"/>
      <c r="Z71" s="15"/>
    </row>
    <row r="72" spans="1:26" s="20" customFormat="1" ht="21.95" customHeight="1">
      <c r="A72" s="49" t="s">
        <v>148</v>
      </c>
      <c r="B72" s="56"/>
      <c r="C72" s="56"/>
      <c r="D72" s="56"/>
      <c r="E72" s="142"/>
      <c r="G72" s="14">
        <v>0</v>
      </c>
      <c r="H72" s="57"/>
      <c r="I72" s="14">
        <v>9375572</v>
      </c>
      <c r="J72" s="57"/>
      <c r="K72" s="14">
        <v>0</v>
      </c>
      <c r="L72" s="43"/>
      <c r="M72" s="14">
        <v>0</v>
      </c>
      <c r="N72" s="14"/>
      <c r="Q72" s="15"/>
      <c r="Z72" s="15"/>
    </row>
    <row r="73" spans="1:26" s="20" customFormat="1" ht="21.95" customHeight="1">
      <c r="A73" s="49" t="s">
        <v>177</v>
      </c>
      <c r="B73" s="56"/>
      <c r="C73" s="56"/>
      <c r="D73" s="56"/>
      <c r="E73" s="142"/>
      <c r="G73" s="14">
        <v>0</v>
      </c>
      <c r="H73" s="57"/>
      <c r="I73" s="14">
        <v>-6112472</v>
      </c>
      <c r="J73" s="57"/>
      <c r="K73" s="14">
        <v>0</v>
      </c>
      <c r="L73" s="43"/>
      <c r="M73" s="14">
        <v>0</v>
      </c>
      <c r="N73" s="14"/>
      <c r="Q73" s="15"/>
      <c r="Z73" s="15"/>
    </row>
    <row r="74" spans="1:26" s="20" customFormat="1" ht="21.95" customHeight="1">
      <c r="A74" s="49" t="s">
        <v>157</v>
      </c>
      <c r="B74" s="56"/>
      <c r="C74" s="56"/>
      <c r="D74" s="56"/>
      <c r="E74" s="142"/>
      <c r="G74" s="14"/>
      <c r="H74" s="57"/>
      <c r="I74" s="14"/>
      <c r="J74" s="57"/>
      <c r="K74" s="14"/>
      <c r="L74" s="43"/>
      <c r="M74" s="14"/>
      <c r="N74" s="14"/>
      <c r="Q74" s="15"/>
      <c r="Z74" s="15"/>
    </row>
    <row r="75" spans="1:26" s="20" customFormat="1" ht="21.95" customHeight="1">
      <c r="A75" s="49"/>
      <c r="B75" s="20" t="s">
        <v>164</v>
      </c>
      <c r="E75" s="142">
        <v>13</v>
      </c>
      <c r="G75" s="14">
        <v>-313</v>
      </c>
      <c r="H75" s="57"/>
      <c r="I75" s="14">
        <v>-698</v>
      </c>
      <c r="J75" s="57"/>
      <c r="K75" s="14">
        <v>0</v>
      </c>
      <c r="L75" s="43"/>
      <c r="M75" s="14">
        <v>0</v>
      </c>
      <c r="N75" s="14"/>
      <c r="Q75" s="15"/>
      <c r="Z75" s="15"/>
    </row>
    <row r="76" spans="1:26" s="20" customFormat="1" ht="21.95" customHeight="1">
      <c r="A76" s="49" t="s">
        <v>81</v>
      </c>
      <c r="G76" s="14">
        <v>-406</v>
      </c>
      <c r="H76" s="57"/>
      <c r="I76" s="14">
        <v>-236</v>
      </c>
      <c r="J76" s="57"/>
      <c r="K76" s="14">
        <v>-406</v>
      </c>
      <c r="L76" s="43"/>
      <c r="M76" s="14">
        <v>-236</v>
      </c>
      <c r="N76" s="14"/>
      <c r="Q76" s="15"/>
      <c r="Z76" s="15"/>
    </row>
    <row r="77" spans="1:26" s="20" customFormat="1" ht="21.95" customHeight="1">
      <c r="A77" s="20" t="s">
        <v>80</v>
      </c>
      <c r="G77" s="14">
        <v>-514400</v>
      </c>
      <c r="H77" s="91"/>
      <c r="I77" s="14">
        <v>-408872</v>
      </c>
      <c r="J77" s="91"/>
      <c r="K77" s="14">
        <v>0</v>
      </c>
      <c r="L77" s="43"/>
      <c r="M77" s="14">
        <v>0</v>
      </c>
      <c r="N77" s="14"/>
      <c r="Q77" s="15"/>
      <c r="Z77" s="15"/>
    </row>
    <row r="78" spans="1:26" s="21" customFormat="1" ht="21.95" customHeight="1">
      <c r="A78" s="17" t="s">
        <v>129</v>
      </c>
      <c r="E78" s="142"/>
      <c r="F78" s="38"/>
      <c r="G78" s="78">
        <f>SUM(G70:G77)</f>
        <v>-369143</v>
      </c>
      <c r="H78" s="38"/>
      <c r="I78" s="78">
        <f>SUM(I70:I77)</f>
        <v>5301422</v>
      </c>
      <c r="J78" s="38"/>
      <c r="K78" s="78">
        <f>SUM(K70:K77)</f>
        <v>-406</v>
      </c>
      <c r="L78" s="38"/>
      <c r="M78" s="78">
        <f>SUM(M70:M77)</f>
        <v>-236</v>
      </c>
      <c r="N78" s="26"/>
      <c r="Q78" s="50"/>
      <c r="Z78" s="50"/>
    </row>
    <row r="79" spans="1:26" s="20" customFormat="1" ht="12" customHeight="1">
      <c r="A79" s="32"/>
      <c r="B79" s="21"/>
      <c r="C79" s="21"/>
      <c r="D79" s="21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Z79" s="15"/>
    </row>
    <row r="80" spans="1:26" s="20" customFormat="1" ht="21.95" customHeight="1">
      <c r="A80" s="45" t="s">
        <v>214</v>
      </c>
      <c r="B80" s="45"/>
      <c r="E80" s="142"/>
      <c r="F80" s="57"/>
      <c r="G80" s="14"/>
      <c r="H80" s="57"/>
      <c r="I80" s="14"/>
      <c r="J80" s="57"/>
      <c r="K80" s="14"/>
      <c r="L80" s="43"/>
      <c r="M80" s="14"/>
      <c r="N80" s="14"/>
      <c r="Q80" s="15"/>
      <c r="Z80" s="15"/>
    </row>
    <row r="81" spans="1:26" s="20" customFormat="1" ht="21.95" customHeight="1">
      <c r="A81" s="45"/>
      <c r="B81" s="45" t="s">
        <v>165</v>
      </c>
      <c r="E81" s="142"/>
      <c r="F81" s="57"/>
      <c r="G81" s="14">
        <v>2859327</v>
      </c>
      <c r="H81" s="57"/>
      <c r="I81" s="14">
        <v>4016638</v>
      </c>
      <c r="J81" s="57"/>
      <c r="K81" s="14">
        <v>-156160</v>
      </c>
      <c r="L81" s="43"/>
      <c r="M81" s="14">
        <v>1057169</v>
      </c>
      <c r="N81" s="14"/>
      <c r="Q81" s="15"/>
      <c r="Z81" s="15"/>
    </row>
    <row r="82" spans="1:26" s="20" customFormat="1" ht="21.95" customHeight="1">
      <c r="A82" s="45" t="s">
        <v>125</v>
      </c>
      <c r="B82" s="45"/>
      <c r="E82" s="142"/>
      <c r="F82" s="57"/>
      <c r="G82" s="14"/>
      <c r="H82" s="57"/>
      <c r="I82" s="14"/>
      <c r="J82" s="57"/>
      <c r="K82" s="14"/>
      <c r="L82" s="43"/>
      <c r="M82" s="14"/>
      <c r="N82" s="14"/>
      <c r="Q82" s="15"/>
      <c r="Z82" s="15"/>
    </row>
    <row r="83" spans="1:26" s="20" customFormat="1" ht="21.95" customHeight="1">
      <c r="A83" s="45"/>
      <c r="B83" s="45" t="s">
        <v>166</v>
      </c>
      <c r="E83" s="142"/>
      <c r="F83" s="57"/>
      <c r="G83" s="100">
        <v>-74856</v>
      </c>
      <c r="H83" s="57"/>
      <c r="I83" s="100">
        <v>-94276</v>
      </c>
      <c r="J83" s="57"/>
      <c r="K83" s="100">
        <v>0</v>
      </c>
      <c r="L83" s="43"/>
      <c r="M83" s="100">
        <v>0</v>
      </c>
      <c r="N83" s="98"/>
      <c r="Q83" s="15"/>
      <c r="Z83" s="15"/>
    </row>
    <row r="84" spans="1:26" s="21" customFormat="1" ht="21.95" customHeight="1">
      <c r="A84" s="47" t="s">
        <v>214</v>
      </c>
      <c r="B84" s="47"/>
      <c r="E84" s="142"/>
      <c r="F84" s="64"/>
      <c r="G84" s="79">
        <f>SUM(G81,G83)</f>
        <v>2784471</v>
      </c>
      <c r="H84" s="64"/>
      <c r="I84" s="79">
        <f>SUM(I81,I83)</f>
        <v>3922362</v>
      </c>
      <c r="J84" s="64"/>
      <c r="K84" s="79">
        <f>SUM(K81,K83)</f>
        <v>-156160</v>
      </c>
      <c r="L84" s="46"/>
      <c r="M84" s="79">
        <f>SUM(M81,M83)</f>
        <v>1057169</v>
      </c>
      <c r="N84" s="79"/>
      <c r="Q84" s="50"/>
      <c r="Z84" s="50"/>
    </row>
    <row r="85" spans="1:26" s="20" customFormat="1" ht="21.95" customHeight="1">
      <c r="A85" s="13" t="s">
        <v>215</v>
      </c>
      <c r="E85" s="142"/>
      <c r="F85" s="23"/>
      <c r="G85" s="51">
        <v>11695247</v>
      </c>
      <c r="H85" s="103"/>
      <c r="I85" s="51">
        <v>9287458</v>
      </c>
      <c r="J85" s="103"/>
      <c r="K85" s="51">
        <v>4856977</v>
      </c>
      <c r="L85" s="51"/>
      <c r="M85" s="51">
        <v>4240824</v>
      </c>
      <c r="N85" s="51"/>
      <c r="Q85" s="15"/>
      <c r="Z85" s="15"/>
    </row>
    <row r="86" spans="1:26" s="20" customFormat="1" ht="21.95" customHeight="1" thickBot="1">
      <c r="A86" s="17" t="s">
        <v>216</v>
      </c>
      <c r="B86" s="21"/>
      <c r="C86" s="21"/>
      <c r="D86" s="21"/>
      <c r="E86" s="142"/>
      <c r="F86" s="38"/>
      <c r="G86" s="104">
        <f>SUM(G84:G85)</f>
        <v>14479718</v>
      </c>
      <c r="H86" s="38"/>
      <c r="I86" s="104">
        <f>SUM(I84:I85)</f>
        <v>13209820</v>
      </c>
      <c r="J86" s="38"/>
      <c r="K86" s="104">
        <f>SUM(K84:K85)</f>
        <v>4700817</v>
      </c>
      <c r="L86" s="38"/>
      <c r="M86" s="104">
        <f>SUM(M84:M85)</f>
        <v>5297993</v>
      </c>
      <c r="N86" s="26"/>
      <c r="Q86" s="15"/>
      <c r="Z86" s="15"/>
    </row>
    <row r="87" spans="1:26" s="20" customFormat="1" ht="12" customHeight="1" thickTop="1">
      <c r="A87" s="32"/>
      <c r="B87" s="21"/>
      <c r="C87" s="21"/>
      <c r="D87" s="21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Z87" s="15"/>
    </row>
    <row r="88" spans="1:26" s="20" customFormat="1" ht="21.95" customHeight="1">
      <c r="A88" s="17"/>
      <c r="B88" s="21"/>
      <c r="C88" s="21"/>
      <c r="D88" s="21"/>
      <c r="E88" s="142"/>
      <c r="F88" s="38"/>
      <c r="G88" s="72"/>
      <c r="H88" s="38"/>
      <c r="I88" s="26"/>
      <c r="J88" s="38"/>
      <c r="K88" s="26"/>
      <c r="L88" s="38"/>
      <c r="M88" s="26"/>
      <c r="N88" s="26"/>
      <c r="Q88" s="15"/>
      <c r="Z88" s="15"/>
    </row>
    <row r="89" spans="1:26" s="20" customFormat="1" ht="21.95" customHeight="1">
      <c r="A89" s="17"/>
      <c r="B89" s="21"/>
      <c r="C89" s="21"/>
      <c r="D89" s="21"/>
      <c r="E89" s="142"/>
      <c r="F89" s="38"/>
      <c r="G89" s="14"/>
      <c r="I89" s="14"/>
      <c r="J89" s="31"/>
      <c r="K89" s="14"/>
      <c r="M89" s="14"/>
      <c r="N89" s="14"/>
      <c r="Q89" s="15"/>
      <c r="Z89" s="15"/>
    </row>
  </sheetData>
  <mergeCells count="14">
    <mergeCell ref="G55:M55"/>
    <mergeCell ref="G51:I51"/>
    <mergeCell ref="K51:M51"/>
    <mergeCell ref="K50:M50"/>
    <mergeCell ref="G50:I50"/>
    <mergeCell ref="G52:I52"/>
    <mergeCell ref="K52:M52"/>
    <mergeCell ref="G9:M9"/>
    <mergeCell ref="G4:I4"/>
    <mergeCell ref="K4:M4"/>
    <mergeCell ref="G5:I5"/>
    <mergeCell ref="K5:M5"/>
    <mergeCell ref="G6:I6"/>
    <mergeCell ref="K6:M6"/>
  </mergeCells>
  <pageMargins left="0.8" right="0.8" top="0.48" bottom="0.5" header="0.5" footer="0.5"/>
  <pageSetup paperSize="9" scale="67" firstPageNumber="11" fitToHeight="0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หมายเหตุประกอบงบการเงินเป็นส่วนหนึ่งของงบการเงินนี้
&amp;C&amp;"Angsana New,Regular"&amp;15&amp;P</oddFooter>
  </headerFooter>
  <rowBreaks count="1" manualBreakCount="1">
    <brk id="46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7</vt:i4>
      </vt:variant>
    </vt:vector>
  </HeadingPairs>
  <TitlesOfParts>
    <vt:vector size="14" baseType="lpstr">
      <vt:lpstr>SFP</vt:lpstr>
      <vt:lpstr>PL </vt:lpstr>
      <vt:lpstr>EQ Conso Q1-18</vt:lpstr>
      <vt:lpstr>EQ Conso Q1-19</vt:lpstr>
      <vt:lpstr>EQ Separate Q1-18</vt:lpstr>
      <vt:lpstr>EQ Separate Q1-19</vt:lpstr>
      <vt:lpstr>CF</vt:lpstr>
      <vt:lpstr>CF!Print_Area</vt:lpstr>
      <vt:lpstr>'EQ Conso Q1-18'!Print_Area</vt:lpstr>
      <vt:lpstr>'EQ Conso Q1-19'!Print_Area</vt:lpstr>
      <vt:lpstr>'EQ Separate Q1-18'!Print_Area</vt:lpstr>
      <vt:lpstr>'EQ Separate Q1-19'!Print_Area</vt:lpstr>
      <vt:lpstr>'PL '!Print_Area</vt:lpstr>
      <vt:lpstr>SFP!Print_Area</vt:lpstr>
    </vt:vector>
  </TitlesOfParts>
  <Company>KPMG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cfongsamut</dc:creator>
  <cp:lastModifiedBy>Administrator</cp:lastModifiedBy>
  <cp:lastPrinted>2019-05-13T04:48:18Z</cp:lastPrinted>
  <dcterms:created xsi:type="dcterms:W3CDTF">2013-10-27T05:22:12Z</dcterms:created>
  <dcterms:modified xsi:type="dcterms:W3CDTF">2019-05-13T11:48:29Z</dcterms:modified>
</cp:coreProperties>
</file>