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5" yWindow="-15" windowWidth="10260" windowHeight="7485" tabRatio="760"/>
  </bookViews>
  <sheets>
    <sheet name="BS 3-4" sheetId="6" r:id="rId1"/>
    <sheet name="PL 5" sheetId="2" r:id="rId2"/>
    <sheet name="EQ Conso Q1-17" sheetId="12" r:id="rId3"/>
    <sheet name="EQ Conso Q1-18" sheetId="13" r:id="rId4"/>
    <sheet name="Equity (seperate) Q1-17 8" sheetId="10" r:id="rId5"/>
    <sheet name="Equity (seperate) Q1-18 9" sheetId="14" r:id="rId6"/>
    <sheet name="CF 10-11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197_2.3">[1]PR4!$B$1:$I$60</definedName>
    <definedName name="_Tax2">[2]Input!$D$19</definedName>
    <definedName name="_w1" localSheetId="0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 localSheetId="2">#REF!</definedName>
    <definedName name="a" localSheetId="3">#REF!</definedName>
    <definedName name="a" localSheetId="5">#REF!</definedName>
    <definedName name="a">#REF!</definedName>
    <definedName name="AHFS_LIAB">'[3]18.1'!$F$28</definedName>
    <definedName name="AnSheetStartDate">[4]Ass!$F$16</definedName>
    <definedName name="AS" localSheetId="2">#REF!</definedName>
    <definedName name="AS" localSheetId="3">#REF!</definedName>
    <definedName name="AS" localSheetId="5">#REF!</definedName>
    <definedName name="AS">#REF!</definedName>
    <definedName name="ASSOC_UNQUO">'[5]6.1'!$I$33</definedName>
    <definedName name="AVGPLJUL">'[6]Fx AUD'!$H$146</definedName>
    <definedName name="BE" localSheetId="2">#REF!</definedName>
    <definedName name="BE" localSheetId="3">#REF!</definedName>
    <definedName name="BE" localSheetId="5">#REF!</definedName>
    <definedName name="BE">#REF!</definedName>
    <definedName name="BORROW_STERM">'[3]15'!$I$19</definedName>
    <definedName name="BS" localSheetId="2">#REF!</definedName>
    <definedName name="BS" localSheetId="3">#REF!</definedName>
    <definedName name="BS" localSheetId="5">#REF!</definedName>
    <definedName name="BS">#REF!</definedName>
    <definedName name="BS_New" localSheetId="2">#REF!</definedName>
    <definedName name="BS_New" localSheetId="3">#REF!</definedName>
    <definedName name="BS_New" localSheetId="5">#REF!</definedName>
    <definedName name="BS_New">#REF!</definedName>
    <definedName name="BS_มิ.ย.54" localSheetId="2">#REF!</definedName>
    <definedName name="BS_มิ.ย.54" localSheetId="3">#REF!</definedName>
    <definedName name="BS_มิ.ย.54" localSheetId="5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 localSheetId="2">#REF!</definedName>
    <definedName name="current" localSheetId="3">#REF!</definedName>
    <definedName name="current" localSheetId="5">#REF!</definedName>
    <definedName name="current">#REF!</definedName>
    <definedName name="Data">[12]Active!$A$2</definedName>
    <definedName name="Data03" localSheetId="2">#REF!</definedName>
    <definedName name="Data03" localSheetId="3">#REF!</definedName>
    <definedName name="Data03" localSheetId="5">#REF!</definedName>
    <definedName name="Data03">#REF!</definedName>
    <definedName name="Data04" localSheetId="2">[13]Assump2yrs.!#REF!</definedName>
    <definedName name="Data04" localSheetId="3">[13]Assump2yrs.!#REF!</definedName>
    <definedName name="Data04" localSheetId="5">[13]Assump2yrs.!#REF!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 localSheetId="2">[15]Active!#REF!</definedName>
    <definedName name="df" localSheetId="3">[15]Active!#REF!</definedName>
    <definedName name="df" localSheetId="5">[15]Active!#REF!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 localSheetId="2">#REF!</definedName>
    <definedName name="Employee" localSheetId="3">#REF!</definedName>
    <definedName name="Employee" localSheetId="5">#REF!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 localSheetId="2">#REF!</definedName>
    <definedName name="l" localSheetId="3">#REF!</definedName>
    <definedName name="l" localSheetId="5">#REF!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 localSheetId="2">#REF!</definedName>
    <definedName name="lt" localSheetId="3">#REF!</definedName>
    <definedName name="lt" localSheetId="5">#REF!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 localSheetId="2">#REF!</definedName>
    <definedName name="MWh" localSheetId="3">#REF!</definedName>
    <definedName name="MWh" localSheetId="5">#REF!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 localSheetId="2">[15]Active!#REF!</definedName>
    <definedName name="PBO_Term" localSheetId="3">[15]Active!#REF!</definedName>
    <definedName name="PBO_Term" localSheetId="5">[15]Active!#REF!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 3-4'!$A$1:$L$94</definedName>
    <definedName name="_xlnm.Print_Area" localSheetId="6">'CF 10-11'!$A$1:$K$94</definedName>
    <definedName name="_xlnm.Print_Area" localSheetId="2">'EQ Conso Q1-17'!$A$1:$Z$20</definedName>
    <definedName name="_xlnm.Print_Area" localSheetId="3">'EQ Conso Q1-18'!$A$1:$Z$20</definedName>
    <definedName name="_xlnm.Print_Area" localSheetId="4">'Equity (seperate) Q1-17 8'!$A$1:$Q$21</definedName>
    <definedName name="_xlnm.Print_Area" localSheetId="5">'Equity (seperate) Q1-18 9'!$A$1:$Q$21</definedName>
    <definedName name="_xlnm.Print_Area" localSheetId="1">'PL 5'!$A$1:$K$55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 localSheetId="2">#REF!</definedName>
    <definedName name="Salary" localSheetId="3">#REF!</definedName>
    <definedName name="Salary" localSheetId="5">#REF!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52511"/>
</workbook>
</file>

<file path=xl/calcChain.xml><?xml version="1.0" encoding="utf-8"?>
<calcChain xmlns="http://schemas.openxmlformats.org/spreadsheetml/2006/main">
  <c r="G88" i="5"/>
  <c r="E88"/>
  <c r="T16" i="13" l="1"/>
  <c r="T15"/>
  <c r="V16"/>
  <c r="V15"/>
  <c r="E86" i="5" l="1"/>
  <c r="G39" i="2" l="1"/>
  <c r="E39"/>
  <c r="K30" i="5" l="1"/>
  <c r="I30"/>
  <c r="G30"/>
  <c r="G45" s="1"/>
  <c r="Z15" i="13" l="1"/>
  <c r="L91" i="6" l="1"/>
  <c r="J91"/>
  <c r="H91"/>
  <c r="F91"/>
  <c r="L75" l="1"/>
  <c r="J75"/>
  <c r="H75"/>
  <c r="F75"/>
  <c r="K86" i="5" l="1"/>
  <c r="K74"/>
  <c r="G86"/>
  <c r="G74"/>
  <c r="K45"/>
  <c r="K47" s="1"/>
  <c r="G47"/>
  <c r="M20" i="10"/>
  <c r="E20"/>
  <c r="O18"/>
  <c r="O20" s="1"/>
  <c r="M18"/>
  <c r="K18"/>
  <c r="K20"/>
  <c r="I18"/>
  <c r="I20" s="1"/>
  <c r="G18"/>
  <c r="G20" s="1"/>
  <c r="E18"/>
  <c r="Q17"/>
  <c r="Q16"/>
  <c r="Q18" s="1"/>
  <c r="Q13"/>
  <c r="X17" i="12"/>
  <c r="X19" s="1"/>
  <c r="R17"/>
  <c r="R19" s="1"/>
  <c r="P17"/>
  <c r="P19" s="1"/>
  <c r="N17"/>
  <c r="N19" s="1"/>
  <c r="M17"/>
  <c r="L17"/>
  <c r="L19" s="1"/>
  <c r="K17"/>
  <c r="J17"/>
  <c r="J19" s="1"/>
  <c r="I17"/>
  <c r="H17"/>
  <c r="H19" s="1"/>
  <c r="G17"/>
  <c r="F17"/>
  <c r="F19" s="1"/>
  <c r="E17"/>
  <c r="D17"/>
  <c r="D19" s="1"/>
  <c r="T16"/>
  <c r="V16" s="1"/>
  <c r="Z16" s="1"/>
  <c r="T15"/>
  <c r="T17" s="1"/>
  <c r="T19" s="1"/>
  <c r="Z12"/>
  <c r="K54" i="2"/>
  <c r="K52"/>
  <c r="K47"/>
  <c r="K34"/>
  <c r="K39" s="1"/>
  <c r="K13"/>
  <c r="K24" s="1"/>
  <c r="K26" s="1"/>
  <c r="G54"/>
  <c r="G52"/>
  <c r="G47"/>
  <c r="G34"/>
  <c r="G41" s="1"/>
  <c r="G13"/>
  <c r="G24" s="1"/>
  <c r="G26" s="1"/>
  <c r="L93" i="6"/>
  <c r="L64"/>
  <c r="L76" s="1"/>
  <c r="L94" s="1"/>
  <c r="H93"/>
  <c r="H64"/>
  <c r="H76" s="1"/>
  <c r="H94" s="1"/>
  <c r="L43"/>
  <c r="L24"/>
  <c r="H43"/>
  <c r="H24"/>
  <c r="G93"/>
  <c r="G94" s="1"/>
  <c r="K91"/>
  <c r="K93" s="1"/>
  <c r="K94" s="1"/>
  <c r="J93"/>
  <c r="J64"/>
  <c r="J76" s="1"/>
  <c r="J94" s="1"/>
  <c r="F64"/>
  <c r="F76" s="1"/>
  <c r="J43"/>
  <c r="F43"/>
  <c r="J24"/>
  <c r="F24"/>
  <c r="Q17" i="14"/>
  <c r="Q16"/>
  <c r="Q18" s="1"/>
  <c r="Q20" s="1"/>
  <c r="Q13"/>
  <c r="I74" i="5"/>
  <c r="E74"/>
  <c r="Z16" i="13"/>
  <c r="X17"/>
  <c r="X19"/>
  <c r="N17"/>
  <c r="N19" s="1"/>
  <c r="I34" i="2"/>
  <c r="E34"/>
  <c r="E41" s="1"/>
  <c r="O18" i="14"/>
  <c r="O20"/>
  <c r="M18"/>
  <c r="M20" s="1"/>
  <c r="K18"/>
  <c r="K20" s="1"/>
  <c r="I18"/>
  <c r="I20" s="1"/>
  <c r="G18"/>
  <c r="G20" s="1"/>
  <c r="E18"/>
  <c r="E20" s="1"/>
  <c r="R17" i="13"/>
  <c r="R19" s="1"/>
  <c r="P17"/>
  <c r="P19" s="1"/>
  <c r="M17"/>
  <c r="L17"/>
  <c r="L19" s="1"/>
  <c r="K17"/>
  <c r="J17"/>
  <c r="J19" s="1"/>
  <c r="I17"/>
  <c r="H17"/>
  <c r="H19" s="1"/>
  <c r="G17"/>
  <c r="F17"/>
  <c r="F19" s="1"/>
  <c r="E17"/>
  <c r="D17"/>
  <c r="V17" s="1"/>
  <c r="V19" s="1"/>
  <c r="Z12"/>
  <c r="I86" i="5"/>
  <c r="I45"/>
  <c r="I47" s="1"/>
  <c r="E30"/>
  <c r="E45" s="1"/>
  <c r="E47" s="1"/>
  <c r="I54" i="2"/>
  <c r="E54"/>
  <c r="I52"/>
  <c r="E52"/>
  <c r="I47"/>
  <c r="E47"/>
  <c r="I13"/>
  <c r="I24" s="1"/>
  <c r="I26" s="1"/>
  <c r="F13"/>
  <c r="E13"/>
  <c r="E24" s="1"/>
  <c r="E26" s="1"/>
  <c r="A48" i="6"/>
  <c r="T17" i="13"/>
  <c r="T19"/>
  <c r="Z17"/>
  <c r="Z19" s="1"/>
  <c r="Q20" i="10" l="1"/>
  <c r="D19" i="13"/>
  <c r="E42" i="2"/>
  <c r="V15" i="12"/>
  <c r="Z15" s="1"/>
  <c r="Z17" s="1"/>
  <c r="Z19" s="1"/>
  <c r="V17"/>
  <c r="V19" s="1"/>
  <c r="E91" i="5"/>
  <c r="E93" s="1"/>
  <c r="G91"/>
  <c r="G93" s="1"/>
  <c r="K88"/>
  <c r="K91" s="1"/>
  <c r="K93" s="1"/>
  <c r="I88"/>
  <c r="I91" s="1"/>
  <c r="I93" s="1"/>
  <c r="G42" i="2"/>
  <c r="K41"/>
  <c r="K42" s="1"/>
  <c r="F45" i="6"/>
  <c r="J45"/>
  <c r="F93"/>
  <c r="F94" s="1"/>
  <c r="H45"/>
  <c r="L45"/>
  <c r="I39" i="2" l="1"/>
  <c r="I41" s="1"/>
  <c r="I42" s="1"/>
</calcChain>
</file>

<file path=xl/sharedStrings.xml><?xml version="1.0" encoding="utf-8"?>
<sst xmlns="http://schemas.openxmlformats.org/spreadsheetml/2006/main" count="428" uniqueCount="238">
  <si>
    <t>Ratchaburi Electricity Generating Holding Public Company Limited and its subsidiaries</t>
  </si>
  <si>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</si>
  <si>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</si>
  <si>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</si>
  <si>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</si>
  <si>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</si>
  <si>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</si>
  <si>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</si>
  <si>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Current investments</t>
  </si>
  <si>
    <t>Spare parts and supplies</t>
  </si>
  <si>
    <t>Other current assets</t>
  </si>
  <si>
    <t>Total current assets</t>
  </si>
  <si>
    <t>Non-current assets</t>
  </si>
  <si>
    <t>Investments in subsidiaries</t>
  </si>
  <si>
    <t>Other long-term investments</t>
  </si>
  <si>
    <t>Long-term loans to related parties</t>
  </si>
  <si>
    <t>Property, plant and equipment</t>
  </si>
  <si>
    <t>Land for future development projects</t>
  </si>
  <si>
    <t>Goodwill</t>
  </si>
  <si>
    <t>Intangible assets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</si>
  <si>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</si>
  <si>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</si>
  <si>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</si>
  <si>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</si>
  <si>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</si>
  <si>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</si>
  <si>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</si>
  <si>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</si>
  <si>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</si>
  <si>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</si>
  <si>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</si>
  <si>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</si>
  <si>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</si>
  <si>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</si>
  <si>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</si>
  <si>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</si>
  <si>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</si>
  <si>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</si>
  <si>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</si>
  <si>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</si>
  <si>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</si>
  <si>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Profit before income tax expense</t>
  </si>
  <si>
    <t>Consolidated financial statements</t>
  </si>
  <si>
    <t>Retained earnings</t>
  </si>
  <si>
    <t>Total</t>
  </si>
  <si>
    <t>Issued and</t>
  </si>
  <si>
    <t>attributable to</t>
  </si>
  <si>
    <t>Non-</t>
  </si>
  <si>
    <t>Share</t>
  </si>
  <si>
    <t>owners of</t>
  </si>
  <si>
    <t xml:space="preserve">controlling </t>
  </si>
  <si>
    <t>share capital</t>
  </si>
  <si>
    <t>premium</t>
  </si>
  <si>
    <t xml:space="preserve"> Legal reserve </t>
  </si>
  <si>
    <t>Unappropriated</t>
  </si>
  <si>
    <t>interests</t>
  </si>
  <si>
    <t>equity</t>
  </si>
  <si>
    <t>Separate financial statements</t>
  </si>
  <si>
    <t>Cash flows from operating activities</t>
  </si>
  <si>
    <t>Depreciation</t>
  </si>
  <si>
    <t>Changes in operating assets and liabilities</t>
  </si>
  <si>
    <t>Trade accounts receivable from other parties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</si>
  <si>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</si>
  <si>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</si>
  <si>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</si>
  <si>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</si>
  <si>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</si>
  <si>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</si>
  <si>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</si>
  <si>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</si>
  <si>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Current portion of finance lease receivable</t>
  </si>
  <si>
    <t>Total other</t>
  </si>
  <si>
    <t>Finance lease receivable from related party</t>
  </si>
  <si>
    <t>Investments in joint ventures</t>
  </si>
  <si>
    <t>Profit (loss) attributable to:</t>
  </si>
  <si>
    <t>from common</t>
  </si>
  <si>
    <t>control transaction</t>
  </si>
  <si>
    <t xml:space="preserve">Cash inflow from disposal of investment in joint ventures </t>
  </si>
  <si>
    <t>Unrealised (gain) loss on exchange</t>
  </si>
  <si>
    <t>Trade accounts payable to other parties</t>
  </si>
  <si>
    <t>Other current assets and other non-current assets</t>
  </si>
  <si>
    <t>Trade account payable to related party</t>
  </si>
  <si>
    <t>31 December</t>
  </si>
  <si>
    <t>Net foreign exchange gain (loss)</t>
  </si>
  <si>
    <t>Difference arising from common</t>
  </si>
  <si>
    <t>31 March</t>
  </si>
  <si>
    <t>2017</t>
  </si>
  <si>
    <t>Statement of comprehensive income (Unaudited)</t>
  </si>
  <si>
    <t xml:space="preserve">Three-month period ended </t>
  </si>
  <si>
    <t xml:space="preserve">(in thousand Baht) </t>
  </si>
  <si>
    <t>Profit for the period</t>
  </si>
  <si>
    <t>Total comprehensive income for the period</t>
  </si>
  <si>
    <t>Three-month period ended</t>
  </si>
  <si>
    <t>(in thousand Baht)</t>
  </si>
  <si>
    <t xml:space="preserve">Net cash from (used in) operating activities </t>
  </si>
  <si>
    <t>Cash outflow on acquisition of investment in  associates</t>
  </si>
  <si>
    <t>Cash outflow on acquisition of investment in  other company</t>
  </si>
  <si>
    <t xml:space="preserve">Net cash from (used in) investing activities  </t>
  </si>
  <si>
    <t xml:space="preserve">Net cash from (used in) financing activities  </t>
  </si>
  <si>
    <t>Share of other</t>
  </si>
  <si>
    <t>comprehensive</t>
  </si>
  <si>
    <t xml:space="preserve">(in thousand Baht)  </t>
  </si>
  <si>
    <t>Comprehensive income for the period</t>
  </si>
  <si>
    <t>Three-month period ended 31 March 2017</t>
  </si>
  <si>
    <t>Balance at 31 March 2017</t>
  </si>
  <si>
    <t xml:space="preserve">Difference arising </t>
  </si>
  <si>
    <t xml:space="preserve"> control transaction</t>
  </si>
  <si>
    <t xml:space="preserve"> (Unaudited)</t>
  </si>
  <si>
    <t>Current portion of finance lease liabilities</t>
  </si>
  <si>
    <t>Finance lease liabilities</t>
  </si>
  <si>
    <t xml:space="preserve">Share capital: </t>
  </si>
  <si>
    <t xml:space="preserve">Net cash generated from (used in) operating </t>
  </si>
  <si>
    <t>Acquisition of investments in joint ventures</t>
  </si>
  <si>
    <t>Proceeds from sale of equipment</t>
  </si>
  <si>
    <t>Acquisition of intangible assets</t>
  </si>
  <si>
    <t>Proceeds from repayment of long-term loans to related parties</t>
  </si>
  <si>
    <t>Acquisition of long-term loans to related parties</t>
  </si>
  <si>
    <t>before effect of exchange rates</t>
  </si>
  <si>
    <t>Cash and cash equivalents at beginning of period</t>
  </si>
  <si>
    <t>Share premium on ordinary shares</t>
  </si>
  <si>
    <t>Surplus in liquidating distribution from subsidiary</t>
  </si>
  <si>
    <t>(Tax expense) income</t>
  </si>
  <si>
    <t>remeasurements</t>
  </si>
  <si>
    <t xml:space="preserve">of defined </t>
  </si>
  <si>
    <t>benefit plans</t>
  </si>
  <si>
    <t xml:space="preserve">Losses on </t>
  </si>
  <si>
    <t>Short-term loans to related party</t>
  </si>
  <si>
    <t>of the parent</t>
  </si>
  <si>
    <t>Total equity attributable to owners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</si>
  <si>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</si>
  <si>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Share of profit of associates and joint ventures, net of tax</t>
  </si>
  <si>
    <t>Taxes paid</t>
  </si>
  <si>
    <t>Dividend paid to owners of the Company</t>
  </si>
  <si>
    <t>Cash and cash equivalents ending of period</t>
  </si>
  <si>
    <t>Tax expense (income)</t>
  </si>
  <si>
    <t>Trade account receivable from related party</t>
  </si>
  <si>
    <t>Share of profit of associates and joint ventures</t>
  </si>
  <si>
    <t>Statement of changes in equity (Unaudited)</t>
  </si>
  <si>
    <t>Statement of cash flows (Unaudited)</t>
  </si>
  <si>
    <t>Adjustments to reconcile profit to cash receipts (payments)</t>
  </si>
  <si>
    <t>Gains on fair value adjustment of debt securities held-for-trading</t>
  </si>
  <si>
    <t>Long-term loans from related party</t>
  </si>
  <si>
    <t>Long-term loans from financial institutions</t>
  </si>
  <si>
    <t>Revenue from finance lease contracts</t>
  </si>
  <si>
    <t>Acquisition of property, plant and equipment</t>
  </si>
  <si>
    <t>Non-current provisions for employee benefits</t>
  </si>
  <si>
    <t>Proceeds from short-term loans from financial institutions</t>
  </si>
  <si>
    <t>Repayment of short-term loans from financial institutions</t>
  </si>
  <si>
    <t>Proceeds from long-term loans from financial institutions</t>
  </si>
  <si>
    <t xml:space="preserve">Write-off withholding tax deducted at source </t>
  </si>
  <si>
    <t>2018</t>
  </si>
  <si>
    <t>Dividend receivables</t>
  </si>
  <si>
    <t>Investments in other companies</t>
  </si>
  <si>
    <t>Advance payment for investment</t>
  </si>
  <si>
    <t>Current portion of long-term loans</t>
  </si>
  <si>
    <t>from financial institutions</t>
  </si>
  <si>
    <t>Three-month period ended 31 March 2018</t>
  </si>
  <si>
    <t>Balance at 1 January 2018</t>
  </si>
  <si>
    <t>Balance at 31 March 2018</t>
  </si>
  <si>
    <t>3, 5</t>
  </si>
  <si>
    <t>Items that will be reclassified subsequently to profit or loss</t>
  </si>
  <si>
    <t xml:space="preserve">Total items that will be reclassified subsequently </t>
  </si>
  <si>
    <t>to profit or loss</t>
  </si>
  <si>
    <t>Items that will not be reclassified to profit or loss</t>
  </si>
  <si>
    <t>Total items that will not be reclassified to profit or loss</t>
  </si>
  <si>
    <t>Available-for-sale investments</t>
  </si>
  <si>
    <t>Long-term provisions</t>
  </si>
  <si>
    <t>Equity</t>
  </si>
  <si>
    <t>Other components of equity</t>
  </si>
  <si>
    <t>Total equity</t>
  </si>
  <si>
    <t>Total liabilities and equity</t>
  </si>
  <si>
    <t>Exchange differences on translating foreign operations</t>
  </si>
  <si>
    <t xml:space="preserve">Gains (losses) on remeasuring available-for-sale investments </t>
  </si>
  <si>
    <t>Gains on remeasurements of defined benefit plans</t>
  </si>
  <si>
    <t xml:space="preserve">Other comprehensive income (expense) for the period, </t>
  </si>
  <si>
    <t>Total comprehensive income (expense) for the period</t>
  </si>
  <si>
    <t>Total comprehensive income (expense) attributable to:</t>
  </si>
  <si>
    <t>paid-up</t>
  </si>
  <si>
    <t>Translating</t>
  </si>
  <si>
    <t>foreign</t>
  </si>
  <si>
    <t>operations</t>
  </si>
  <si>
    <t>for-sale</t>
  </si>
  <si>
    <t>investments</t>
  </si>
  <si>
    <t>Available-</t>
  </si>
  <si>
    <t xml:space="preserve"> components</t>
  </si>
  <si>
    <t>of equity</t>
  </si>
  <si>
    <t>the parent</t>
  </si>
  <si>
    <t>Other components</t>
  </si>
  <si>
    <t>Effect of exchange rate changes on cash and cash equivalents</t>
  </si>
  <si>
    <t>Amortisation</t>
  </si>
  <si>
    <t>Proceeds from repayment of short-term loans to related parties</t>
  </si>
  <si>
    <t>Acquisition of investments in other companies</t>
  </si>
  <si>
    <t>Proceeds from issue of debentures</t>
  </si>
  <si>
    <t>Current tax payable</t>
  </si>
  <si>
    <t>Other comprehensive income (expense)</t>
  </si>
  <si>
    <t>Other receivables from related parties</t>
  </si>
  <si>
    <t>Revenue from sales and rendering of services</t>
  </si>
  <si>
    <t>Cost of sales and rendering of services</t>
  </si>
  <si>
    <t xml:space="preserve">Total equity </t>
  </si>
  <si>
    <t>income (expense)</t>
  </si>
  <si>
    <t>of joint ventures</t>
  </si>
  <si>
    <t>Balance at 1 January 2017</t>
  </si>
  <si>
    <t xml:space="preserve">(Gains) losses on </t>
  </si>
  <si>
    <t>Fair value adjustment of finance lease receivable</t>
  </si>
  <si>
    <t>from related party</t>
  </si>
  <si>
    <t>Loss on devaluation of spare parts and supplies</t>
  </si>
  <si>
    <t>(Gain) loss on write-off and disposal of equipment</t>
  </si>
  <si>
    <t>Net cash inflow (outflow) in current investments</t>
  </si>
  <si>
    <t>Payment by a lessee for reduction of the outstanding liability</t>
  </si>
  <si>
    <t>relating to a finance lease</t>
  </si>
  <si>
    <t>related parties</t>
  </si>
  <si>
    <t>Authorised share capital</t>
  </si>
  <si>
    <t>Issued and paid-up share capital</t>
  </si>
  <si>
    <t>Appropriated</t>
  </si>
  <si>
    <t xml:space="preserve">         Legal reserve</t>
  </si>
  <si>
    <t>net of tax</t>
  </si>
  <si>
    <t>Owners of the parent</t>
  </si>
  <si>
    <t xml:space="preserve">     Profit or loss</t>
  </si>
  <si>
    <t xml:space="preserve">     Other comprehensive income (expense)</t>
  </si>
  <si>
    <t xml:space="preserve">     Profit </t>
  </si>
  <si>
    <t xml:space="preserve">     Other comprehensive income</t>
  </si>
  <si>
    <t>(Reversal of) loss on devaluation of fuel oil</t>
  </si>
  <si>
    <t>Reversal of doubtful debts expenses</t>
  </si>
  <si>
    <t>11, 12</t>
  </si>
  <si>
    <t>Other current receivables</t>
  </si>
  <si>
    <t xml:space="preserve">Advances to and other current receivables from </t>
  </si>
  <si>
    <t>Other current payables</t>
  </si>
  <si>
    <t>Other non-current payable to related party</t>
  </si>
  <si>
    <t>Loss on repurchase of debentures</t>
  </si>
  <si>
    <t>Advances to and other current receivables from related parties</t>
  </si>
  <si>
    <t>Other current payables and other non-current payables</t>
  </si>
  <si>
    <t>3, 12</t>
  </si>
  <si>
    <t>3, 7</t>
  </si>
  <si>
    <t>Payment to repurchase the debentures</t>
  </si>
  <si>
    <t>Share of other comprehensive income (expense) of joint venture</t>
  </si>
  <si>
    <t>Share of other comprehensive income (expense) of joint ventures</t>
  </si>
  <si>
    <t>Net increase in cash and cash equivalents,</t>
  </si>
  <si>
    <t>Net increase in cash and cash equivalents</t>
  </si>
</sst>
</file>

<file path=xl/styles.xml><?xml version="1.0" encoding="utf-8"?>
<styleSheet xmlns="http://schemas.openxmlformats.org/spreadsheetml/2006/main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  <numFmt numFmtId="165" formatCode="B1d\-mmm"/>
    <numFmt numFmtId="166" formatCode="_(* #,##0_);_(* \(#,##0\);_(* &quot;-&quot;??_);_(@_)"/>
    <numFmt numFmtId="167" formatCode="#,##0\ ;\(#,##0\)"/>
    <numFmt numFmtId="168" formatCode="#,##0;\(#,##0\)"/>
    <numFmt numFmtId="169" formatCode="[$-409]mmmm\ d\,\ yyyy;@"/>
    <numFmt numFmtId="170" formatCode="#,##0.00;[Red]\(#,##0.00\)"/>
    <numFmt numFmtId="171" formatCode="#,##0.00;\(#,##0.00\)"/>
    <numFmt numFmtId="172" formatCode="#,###;\(#,###\)"/>
    <numFmt numFmtId="173" formatCode="0.0000"/>
    <numFmt numFmtId="174" formatCode="_(#,##0_);\(#,##0\);_(\-_)"/>
    <numFmt numFmtId="175" formatCode="0.0%"/>
    <numFmt numFmtId="176" formatCode="_(* #,##0.00000_);_(* \(#,##0.00000\);_(* &quot;-&quot;??_);_(@_)"/>
    <numFmt numFmtId="177" formatCode="\t&quot;฿&quot;#,##0_);[Red]\(\t&quot;฿&quot;#,##0\)"/>
    <numFmt numFmtId="178" formatCode="&quot;$&quot;#,##0.000000_);[Red]\(&quot;$&quot;#,##0.000000\)"/>
    <numFmt numFmtId="179" formatCode="&quot;$&quot;#,##0.00;\(&quot;$&quot;#,##0.00\)"/>
    <numFmt numFmtId="180" formatCode="&quot;$&quot;#,##0.00000_);[Red]\(&quot;$&quot;#,##0.00000\)"/>
    <numFmt numFmtId="181" formatCode="##\ &quot;years&quot;"/>
    <numFmt numFmtId="182" formatCode="&quot;?&quot;#,##0.0;[Red]\-&quot;?&quot;#,##0.0"/>
    <numFmt numFmtId="183" formatCode="_-[$€-2]* #,##0.00_-;\-[$€-2]* #,##0.00_-;_-[$€-2]* &quot;-&quot;??_-"/>
    <numFmt numFmtId="184" formatCode="#,##0_ ;\(#,##0\)_-;&quot;-&quot;"/>
    <numFmt numFmtId="185" formatCode="0.00\ \x;\(0.00\ \x\);0.00\ \x"/>
    <numFmt numFmtId="186" formatCode="&quot;$&quot;#,##0"/>
    <numFmt numFmtId="187" formatCode="_-* #,##0\ _P_t_s_-;\-* #,##0\ _P_t_s_-;_-* &quot;-&quot;\ _P_t_s_-;_-@_-"/>
    <numFmt numFmtId="188" formatCode="_-* #,##0\ &quot;Pts&quot;_-;\-* #,##0\ &quot;Pts&quot;_-;_-* &quot;-&quot;\ &quot;Pts&quot;_-;_-@_-"/>
    <numFmt numFmtId="189" formatCode="_-* #,##0.00\ &quot;Pts&quot;_-;\-* #,##0.00\ &quot;Pts&quot;_-;_-* &quot;-&quot;??\ &quot;Pts&quot;_-;_-@_-"/>
    <numFmt numFmtId="190" formatCode="#,###,_);\(#,###,\)"/>
    <numFmt numFmtId="191" formatCode="0.00%;\(0.00%\)"/>
    <numFmt numFmtId="192" formatCode="#,##0.0\x;\(#,##0.0\x\)"/>
    <numFmt numFmtId="193" formatCode="##\ &quot;months&quot;"/>
    <numFmt numFmtId="194" formatCode="0.00\ \ \x"/>
    <numFmt numFmtId="195" formatCode="dd\ mmm\ yyyy"/>
    <numFmt numFmtId="196" formatCode="_-&quot;$&quot;* #,##0_-;\-&quot;$&quot;* #,##0_-;_-&quot;$&quot;* &quot;-&quot;_-;_-@_-"/>
    <numFmt numFmtId="197" formatCode="_-&quot;$&quot;* #,##0.00_-;\-&quot;$&quot;* #,##0.00_-;_-&quot;$&quot;* &quot;-&quot;??_-;_-@_-"/>
    <numFmt numFmtId="198" formatCode="General_)"/>
  </numFmts>
  <fonts count="110">
    <font>
      <sz val="11"/>
      <color theme="1"/>
      <name val="Tahom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69">
    <xf numFmtId="0" fontId="0" fillId="0" borderId="0"/>
    <xf numFmtId="172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37" fontId="17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9" fillId="0" borderId="0" applyNumberFormat="0" applyFill="0" applyBorder="0" applyAlignment="0" applyProtection="0"/>
    <xf numFmtId="174" fontId="22" fillId="20" borderId="0" applyAlignment="0">
      <alignment horizontal="left"/>
      <protection locked="0"/>
    </xf>
    <xf numFmtId="175" fontId="22" fillId="20" borderId="0">
      <alignment horizontal="center"/>
      <protection locked="0"/>
    </xf>
    <xf numFmtId="0" fontId="23" fillId="21" borderId="0" applyNumberFormat="0" applyBorder="0" applyAlignment="0" applyProtection="0"/>
    <xf numFmtId="15" fontId="24" fillId="22" borderId="1">
      <alignment horizontal="center"/>
    </xf>
    <xf numFmtId="0" fontId="2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8" fontId="18" fillId="0" borderId="0"/>
    <xf numFmtId="0" fontId="27" fillId="21" borderId="4">
      <alignment wrapText="1"/>
    </xf>
    <xf numFmtId="174" fontId="28" fillId="25" borderId="5" applyProtection="0">
      <alignment horizontal="center"/>
    </xf>
    <xf numFmtId="168" fontId="29" fillId="0" borderId="0" applyFill="0" applyBorder="0">
      <protection locked="0"/>
    </xf>
    <xf numFmtId="179" fontId="18" fillId="0" borderId="0" applyFill="0" applyBorder="0"/>
    <xf numFmtId="179" fontId="29" fillId="0" borderId="0" applyFill="0" applyBorder="0">
      <protection locked="0"/>
    </xf>
    <xf numFmtId="38" fontId="1" fillId="0" borderId="6" applyBorder="0"/>
    <xf numFmtId="180" fontId="18" fillId="0" borderId="0"/>
    <xf numFmtId="166" fontId="18" fillId="0" borderId="0"/>
    <xf numFmtId="15" fontId="18" fillId="0" borderId="0"/>
    <xf numFmtId="15" fontId="29" fillId="0" borderId="0" applyFill="0" applyBorder="0">
      <protection locked="0"/>
    </xf>
    <xf numFmtId="181" fontId="18" fillId="0" borderId="0" applyFill="0" applyBorder="0"/>
    <xf numFmtId="1" fontId="18" fillId="0" borderId="0" applyFill="0" applyBorder="0">
      <alignment horizontal="right"/>
    </xf>
    <xf numFmtId="2" fontId="18" fillId="0" borderId="0" applyFill="0" applyBorder="0">
      <alignment horizontal="right"/>
    </xf>
    <xf numFmtId="2" fontId="29" fillId="0" borderId="0" applyFill="0" applyBorder="0">
      <protection locked="0"/>
    </xf>
    <xf numFmtId="173" fontId="18" fillId="0" borderId="0" applyFill="0" applyBorder="0">
      <alignment horizontal="right"/>
    </xf>
    <xf numFmtId="173" fontId="29" fillId="0" borderId="0" applyFill="0" applyBorder="0">
      <protection locked="0"/>
    </xf>
    <xf numFmtId="0" fontId="30" fillId="26" borderId="0"/>
    <xf numFmtId="182" fontId="18" fillId="0" borderId="0"/>
    <xf numFmtId="0" fontId="30" fillId="26" borderId="7"/>
    <xf numFmtId="0" fontId="30" fillId="26" borderId="7"/>
    <xf numFmtId="0" fontId="31" fillId="27" borderId="0"/>
    <xf numFmtId="183" fontId="18" fillId="0" borderId="0" applyFont="0" applyFill="0" applyBorder="0" applyAlignment="0" applyProtection="0"/>
    <xf numFmtId="0" fontId="18" fillId="28" borderId="0" applyNumberFormat="0" applyFont="0" applyAlignment="0"/>
    <xf numFmtId="174" fontId="32" fillId="29" borderId="5" applyProtection="0">
      <alignment horizontal="center"/>
    </xf>
    <xf numFmtId="0" fontId="33" fillId="26" borderId="8"/>
    <xf numFmtId="0" fontId="33" fillId="26" borderId="7"/>
    <xf numFmtId="0" fontId="33" fillId="30" borderId="7"/>
    <xf numFmtId="38" fontId="34" fillId="31" borderId="0" applyNumberFormat="0" applyBorder="0" applyAlignment="0" applyProtection="0"/>
    <xf numFmtId="174" fontId="18" fillId="32" borderId="0" applyNumberFormat="0" applyFont="0" applyAlignment="0">
      <alignment horizontal="left"/>
    </xf>
    <xf numFmtId="174" fontId="23" fillId="33" borderId="0" applyNumberFormat="0" applyAlignment="0">
      <alignment horizontal="left"/>
    </xf>
    <xf numFmtId="174" fontId="23" fillId="34" borderId="0" applyNumberFormat="0" applyAlignment="0">
      <alignment horizontal="left"/>
    </xf>
    <xf numFmtId="0" fontId="35" fillId="0" borderId="9" applyNumberFormat="0" applyAlignment="0" applyProtection="0">
      <alignment horizontal="left" vertical="center"/>
    </xf>
    <xf numFmtId="0" fontId="35" fillId="0" borderId="10">
      <alignment horizontal="left" vertical="center"/>
    </xf>
    <xf numFmtId="0" fontId="36" fillId="0" borderId="0"/>
    <xf numFmtId="0" fontId="37" fillId="0" borderId="0" applyNumberFormat="0" applyFill="0" applyBorder="0"/>
    <xf numFmtId="184" fontId="38" fillId="0" borderId="0">
      <alignment horizontal="left"/>
    </xf>
    <xf numFmtId="0" fontId="39" fillId="0" borderId="0"/>
    <xf numFmtId="0" fontId="40" fillId="0" borderId="0"/>
    <xf numFmtId="0" fontId="41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  <xf numFmtId="185" fontId="43" fillId="0" borderId="5" applyNumberFormat="0" applyAlignment="0" applyProtection="0"/>
    <xf numFmtId="10" fontId="34" fillId="35" borderId="14" applyNumberFormat="0" applyBorder="0" applyAlignment="0" applyProtection="0"/>
    <xf numFmtId="0" fontId="18" fillId="0" borderId="15" applyNumberFormat="0" applyFont="0" applyFill="0" applyAlignment="0" applyProtection="0"/>
    <xf numFmtId="186" fontId="44" fillId="36" borderId="5" applyNumberFormat="0" applyAlignment="0" applyProtection="0">
      <alignment horizontal="center"/>
    </xf>
    <xf numFmtId="0" fontId="18" fillId="0" borderId="10" applyNumberFormat="0" applyFont="0" applyFill="0" applyAlignment="0"/>
    <xf numFmtId="187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37" fontId="45" fillId="0" borderId="0"/>
    <xf numFmtId="190" fontId="18" fillId="0" borderId="0"/>
    <xf numFmtId="191" fontId="46" fillId="0" borderId="0"/>
    <xf numFmtId="0" fontId="46" fillId="0" borderId="0"/>
    <xf numFmtId="192" fontId="46" fillId="0" borderId="0">
      <alignment horizontal="right"/>
    </xf>
    <xf numFmtId="0" fontId="15" fillId="0" borderId="0"/>
    <xf numFmtId="0" fontId="15" fillId="0" borderId="0"/>
    <xf numFmtId="0" fontId="100" fillId="0" borderId="0"/>
    <xf numFmtId="0" fontId="15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01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4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8" fillId="0" borderId="0"/>
    <xf numFmtId="0" fontId="103" fillId="0" borderId="0"/>
    <xf numFmtId="0" fontId="15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48" fillId="0" borderId="0"/>
    <xf numFmtId="0" fontId="47" fillId="0" borderId="0"/>
    <xf numFmtId="0" fontId="102" fillId="0" borderId="0"/>
    <xf numFmtId="0" fontId="47" fillId="0" borderId="0"/>
    <xf numFmtId="0" fontId="18" fillId="0" borderId="0"/>
    <xf numFmtId="0" fontId="49" fillId="0" borderId="0"/>
    <xf numFmtId="0" fontId="48" fillId="0" borderId="0"/>
    <xf numFmtId="0" fontId="15" fillId="0" borderId="0"/>
    <xf numFmtId="0" fontId="15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02" fillId="0" borderId="0"/>
    <xf numFmtId="0" fontId="18" fillId="0" borderId="0"/>
    <xf numFmtId="0" fontId="29" fillId="0" borderId="0" applyFill="0" applyBorder="0">
      <protection locked="0"/>
    </xf>
    <xf numFmtId="0" fontId="1" fillId="0" borderId="0"/>
    <xf numFmtId="0" fontId="13" fillId="0" borderId="0"/>
    <xf numFmtId="0" fontId="13" fillId="0" borderId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38" fontId="37" fillId="0" borderId="0"/>
    <xf numFmtId="0" fontId="18" fillId="31" borderId="6"/>
    <xf numFmtId="40" fontId="50" fillId="28" borderId="0">
      <alignment horizontal="right"/>
    </xf>
    <xf numFmtId="0" fontId="51" fillId="30" borderId="0">
      <alignment horizontal="center"/>
    </xf>
    <xf numFmtId="0" fontId="23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8" fillId="0" borderId="0" applyFill="0" applyBorder="0">
      <protection locked="0"/>
    </xf>
    <xf numFmtId="10" fontId="18" fillId="0" borderId="0" applyFont="0" applyFill="0" applyBorder="0" applyAlignment="0" applyProtection="0"/>
    <xf numFmtId="193" fontId="18" fillId="0" borderId="0" applyFill="0" applyBorder="0">
      <protection locked="0"/>
    </xf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194" fontId="18" fillId="0" borderId="0"/>
    <xf numFmtId="0" fontId="58" fillId="0" borderId="0"/>
    <xf numFmtId="0" fontId="30" fillId="26" borderId="0"/>
    <xf numFmtId="0" fontId="59" fillId="0" borderId="0">
      <alignment vertical="center"/>
    </xf>
    <xf numFmtId="174" fontId="44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0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8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0" fillId="53" borderId="27" applyNumberFormat="0" applyProtection="0">
      <alignment horizontal="left" vertical="center" indent="1"/>
    </xf>
    <xf numFmtId="4" fontId="38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4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195" fontId="18" fillId="0" borderId="0" applyFont="0" applyFill="0" applyBorder="0" applyAlignment="0" applyProtection="0"/>
    <xf numFmtId="0" fontId="18" fillId="0" borderId="29" quotePrefix="1">
      <alignment horizontal="justify" vertical="justify" textRotation="127" wrapText="1" justifyLastLine="1"/>
      <protection hidden="1"/>
    </xf>
    <xf numFmtId="184" fontId="18" fillId="0" borderId="0"/>
    <xf numFmtId="0" fontId="49" fillId="0" borderId="0"/>
    <xf numFmtId="0" fontId="49" fillId="0" borderId="0"/>
    <xf numFmtId="174" fontId="18" fillId="0" borderId="30" applyAlignment="0">
      <alignment horizontal="center"/>
    </xf>
    <xf numFmtId="174" fontId="74" fillId="0" borderId="30" applyFill="0" applyAlignment="0" applyProtection="0"/>
    <xf numFmtId="0" fontId="75" fillId="0" borderId="0" applyFill="0" applyBorder="0" applyAlignment="0"/>
    <xf numFmtId="0" fontId="44" fillId="61" borderId="14">
      <alignment horizontal="center" vertical="center"/>
    </xf>
    <xf numFmtId="0" fontId="18" fillId="47" borderId="0" applyNumberFormat="0" applyFont="0" applyBorder="0" applyAlignment="0" applyProtection="0"/>
    <xf numFmtId="40" fontId="2" fillId="0" borderId="0"/>
    <xf numFmtId="168" fontId="74" fillId="0" borderId="10" applyFill="0"/>
    <xf numFmtId="168" fontId="74" fillId="0" borderId="30" applyFill="0"/>
    <xf numFmtId="168" fontId="18" fillId="0" borderId="10" applyFill="0"/>
    <xf numFmtId="168" fontId="18" fillId="0" borderId="30" applyFill="0"/>
    <xf numFmtId="0" fontId="18" fillId="0" borderId="32" applyNumberFormat="0" applyFont="0" applyFill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6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196" fontId="18" fillId="0" borderId="0" applyFont="0" applyFill="0" applyBorder="0" applyAlignment="0" applyProtection="0"/>
    <xf numFmtId="197" fontId="18" fillId="0" borderId="0" applyFont="0" applyFill="0" applyBorder="0" applyAlignment="0" applyProtection="0"/>
    <xf numFmtId="0" fontId="57" fillId="0" borderId="0" applyNumberFormat="0" applyFill="0" applyBorder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24" borderId="3" applyNumberFormat="0" applyAlignment="0" applyProtection="0"/>
    <xf numFmtId="0" fontId="79" fillId="0" borderId="16" applyNumberFormat="0" applyFill="0" applyAlignment="0" applyProtection="0"/>
    <xf numFmtId="0" fontId="80" fillId="3" borderId="0" applyNumberFormat="0" applyBorder="0" applyAlignment="0" applyProtection="0"/>
    <xf numFmtId="0" fontId="81" fillId="23" borderId="18" applyNumberFormat="0" applyAlignment="0" applyProtection="0"/>
    <xf numFmtId="0" fontId="82" fillId="23" borderId="2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4" borderId="0" applyNumberFormat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8" fillId="0" borderId="0"/>
    <xf numFmtId="39" fontId="88" fillId="0" borderId="0"/>
    <xf numFmtId="0" fontId="89" fillId="7" borderId="2" applyNumberFormat="0" applyAlignment="0" applyProtection="0"/>
    <xf numFmtId="0" fontId="90" fillId="37" borderId="0" applyNumberFormat="0" applyBorder="0" applyAlignment="0" applyProtection="0"/>
    <xf numFmtId="0" fontId="91" fillId="0" borderId="31" applyNumberFormat="0" applyFill="0" applyAlignment="0" applyProtection="0"/>
    <xf numFmtId="0" fontId="9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8" fillId="38" borderId="17" applyNumberFormat="0" applyFont="0" applyAlignment="0" applyProtection="0"/>
    <xf numFmtId="0" fontId="93" fillId="0" borderId="11" applyNumberFormat="0" applyFill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5" fillId="0" borderId="0" applyNumberFormat="0" applyFill="0" applyBorder="0" applyAlignment="0" applyProtection="0"/>
    <xf numFmtId="198" fontId="96" fillId="0" borderId="0"/>
  </cellStyleXfs>
  <cellXfs count="180">
    <xf numFmtId="0" fontId="0" fillId="0" borderId="0" xfId="0"/>
    <xf numFmtId="0" fontId="1" fillId="0" borderId="0" xfId="273" applyFont="1" applyFill="1" applyAlignment="1"/>
    <xf numFmtId="0" fontId="2" fillId="0" borderId="0" xfId="273" applyFont="1" applyFill="1" applyAlignment="1"/>
    <xf numFmtId="0" fontId="3" fillId="0" borderId="0" xfId="273" applyFont="1" applyFill="1" applyAlignment="1">
      <alignment horizontal="center"/>
    </xf>
    <xf numFmtId="0" fontId="5" fillId="0" borderId="0" xfId="273" applyFont="1" applyFill="1" applyAlignment="1">
      <alignment horizontal="center"/>
    </xf>
    <xf numFmtId="0" fontId="1" fillId="0" borderId="0" xfId="273" applyFont="1" applyFill="1" applyBorder="1" applyAlignment="1">
      <alignment horizontal="center"/>
    </xf>
    <xf numFmtId="0" fontId="4" fillId="0" borderId="0" xfId="273" applyFont="1" applyFill="1" applyAlignment="1">
      <alignment horizontal="center"/>
    </xf>
    <xf numFmtId="0" fontId="1" fillId="0" borderId="0" xfId="273" applyFont="1" applyFill="1" applyAlignment="1">
      <alignment horizontal="center"/>
    </xf>
    <xf numFmtId="0" fontId="3" fillId="0" borderId="0" xfId="273" applyFont="1" applyFill="1" applyAlignment="1"/>
    <xf numFmtId="166" fontId="1" fillId="0" borderId="0" xfId="273" applyNumberFormat="1" applyFont="1" applyFill="1" applyAlignment="1"/>
    <xf numFmtId="166" fontId="1" fillId="0" borderId="0" xfId="32" applyNumberFormat="1" applyFont="1" applyFill="1" applyAlignment="1"/>
    <xf numFmtId="164" fontId="1" fillId="0" borderId="0" xfId="32" applyFont="1" applyFill="1" applyAlignment="1"/>
    <xf numFmtId="167" fontId="1" fillId="0" borderId="0" xfId="273" applyNumberFormat="1" applyFont="1" applyFill="1" applyAlignment="1">
      <alignment horizontal="center"/>
    </xf>
    <xf numFmtId="166" fontId="2" fillId="0" borderId="10" xfId="32" applyNumberFormat="1" applyFont="1" applyFill="1" applyBorder="1" applyAlignment="1"/>
    <xf numFmtId="166" fontId="2" fillId="0" borderId="0" xfId="32" applyNumberFormat="1" applyFont="1" applyFill="1" applyBorder="1" applyAlignment="1"/>
    <xf numFmtId="0" fontId="1" fillId="0" borderId="0" xfId="273" applyFont="1" applyFill="1" applyBorder="1" applyAlignment="1"/>
    <xf numFmtId="0" fontId="10" fillId="0" borderId="0" xfId="273" applyFont="1" applyFill="1" applyAlignment="1"/>
    <xf numFmtId="0" fontId="2" fillId="0" borderId="0" xfId="273" applyFont="1" applyFill="1" applyAlignment="1">
      <alignment horizontal="left"/>
    </xf>
    <xf numFmtId="0" fontId="11" fillId="0" borderId="0" xfId="273" applyFont="1" applyFill="1" applyAlignment="1">
      <alignment horizontal="center"/>
    </xf>
    <xf numFmtId="167" fontId="2" fillId="0" borderId="0" xfId="273" applyNumberFormat="1" applyFont="1" applyFill="1" applyAlignment="1">
      <alignment horizontal="center"/>
    </xf>
    <xf numFmtId="49" fontId="1" fillId="0" borderId="0" xfId="273" applyNumberFormat="1" applyFont="1" applyFill="1" applyAlignment="1">
      <alignment horizontal="left"/>
    </xf>
    <xf numFmtId="167" fontId="1" fillId="0" borderId="0" xfId="273" applyNumberFormat="1" applyFont="1" applyFill="1" applyBorder="1" applyAlignment="1">
      <alignment horizontal="center"/>
    </xf>
    <xf numFmtId="49" fontId="2" fillId="0" borderId="0" xfId="273" applyNumberFormat="1" applyFont="1" applyFill="1" applyAlignment="1">
      <alignment horizontal="left"/>
    </xf>
    <xf numFmtId="0" fontId="12" fillId="0" borderId="0" xfId="273" applyFont="1" applyFill="1" applyAlignment="1">
      <alignment horizontal="center"/>
    </xf>
    <xf numFmtId="49" fontId="10" fillId="0" borderId="0" xfId="273" applyNumberFormat="1" applyFont="1" applyFill="1" applyAlignment="1">
      <alignment horizontal="left"/>
    </xf>
    <xf numFmtId="0" fontId="1" fillId="0" borderId="0" xfId="286" applyFont="1" applyFill="1" applyAlignment="1"/>
    <xf numFmtId="0" fontId="2" fillId="0" borderId="0" xfId="286" applyFont="1" applyFill="1" applyAlignment="1"/>
    <xf numFmtId="0" fontId="2" fillId="0" borderId="0" xfId="286" applyFont="1" applyFill="1" applyAlignment="1">
      <alignment horizontal="centerContinuous"/>
    </xf>
    <xf numFmtId="0" fontId="3" fillId="0" borderId="0" xfId="286" applyFont="1" applyFill="1" applyAlignment="1">
      <alignment horizontal="centerContinuous"/>
    </xf>
    <xf numFmtId="0" fontId="2" fillId="0" borderId="0" xfId="286" applyFont="1" applyFill="1" applyBorder="1" applyAlignment="1">
      <alignment horizontal="right"/>
    </xf>
    <xf numFmtId="169" fontId="2" fillId="0" borderId="0" xfId="273" applyNumberFormat="1" applyFont="1" applyFill="1" applyBorder="1" applyAlignment="1">
      <alignment horizontal="center"/>
    </xf>
    <xf numFmtId="0" fontId="1" fillId="0" borderId="0" xfId="286" applyFont="1" applyFill="1" applyAlignment="1">
      <alignment horizontal="center"/>
    </xf>
    <xf numFmtId="43" fontId="1" fillId="0" borderId="0" xfId="32" applyNumberFormat="1" applyFont="1" applyFill="1" applyAlignment="1"/>
    <xf numFmtId="166" fontId="1" fillId="0" borderId="34" xfId="273" applyNumberFormat="1" applyFont="1" applyFill="1" applyBorder="1" applyAlignment="1"/>
    <xf numFmtId="166" fontId="2" fillId="0" borderId="0" xfId="273" applyNumberFormat="1" applyFont="1" applyFill="1" applyAlignment="1"/>
    <xf numFmtId="166" fontId="1" fillId="0" borderId="0" xfId="39" applyNumberFormat="1" applyFont="1" applyFill="1" applyBorder="1" applyAlignment="1"/>
    <xf numFmtId="166" fontId="2" fillId="0" borderId="30" xfId="273" applyNumberFormat="1" applyFont="1" applyFill="1" applyBorder="1" applyAlignment="1"/>
    <xf numFmtId="166" fontId="2" fillId="0" borderId="0" xfId="273" applyNumberFormat="1" applyFont="1" applyFill="1" applyBorder="1" applyAlignment="1"/>
    <xf numFmtId="0" fontId="4" fillId="0" borderId="0" xfId="286" applyFont="1" applyFill="1" applyAlignment="1">
      <alignment horizontal="center"/>
    </xf>
    <xf numFmtId="0" fontId="3" fillId="0" borderId="0" xfId="286" applyFont="1" applyFill="1" applyAlignment="1">
      <alignment horizontal="center"/>
    </xf>
    <xf numFmtId="166" fontId="2" fillId="0" borderId="10" xfId="39" applyNumberFormat="1" applyFont="1" applyFill="1" applyBorder="1" applyAlignment="1"/>
    <xf numFmtId="166" fontId="2" fillId="0" borderId="0" xfId="39" applyNumberFormat="1" applyFont="1" applyFill="1" applyBorder="1" applyAlignment="1"/>
    <xf numFmtId="164" fontId="2" fillId="0" borderId="0" xfId="39" applyNumberFormat="1" applyFont="1" applyFill="1" applyBorder="1" applyAlignment="1"/>
    <xf numFmtId="164" fontId="2" fillId="0" borderId="0" xfId="39" applyNumberFormat="1" applyFont="1" applyFill="1" applyAlignment="1"/>
    <xf numFmtId="164" fontId="1" fillId="0" borderId="0" xfId="39" applyNumberFormat="1" applyFont="1" applyFill="1" applyAlignment="1"/>
    <xf numFmtId="166" fontId="2" fillId="0" borderId="0" xfId="286" applyNumberFormat="1" applyFont="1" applyFill="1" applyAlignment="1"/>
    <xf numFmtId="166" fontId="2" fillId="0" borderId="35" xfId="286" applyNumberFormat="1" applyFont="1" applyFill="1" applyBorder="1" applyAlignment="1"/>
    <xf numFmtId="0" fontId="2" fillId="0" borderId="0" xfId="0" applyFont="1" applyFill="1" applyAlignment="1">
      <alignment horizontal="left"/>
    </xf>
    <xf numFmtId="0" fontId="12" fillId="0" borderId="0" xfId="286" applyFont="1" applyFill="1" applyAlignment="1">
      <alignment horizontal="center"/>
    </xf>
    <xf numFmtId="166" fontId="1" fillId="0" borderId="0" xfId="286" applyNumberFormat="1" applyFont="1" applyFill="1" applyAlignment="1"/>
    <xf numFmtId="166" fontId="1" fillId="0" borderId="0" xfId="286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194" applyFont="1" applyFill="1" applyAlignment="1">
      <alignment horizontal="left"/>
    </xf>
    <xf numFmtId="49" fontId="16" fillId="0" borderId="0" xfId="273" applyNumberFormat="1" applyFont="1" applyFill="1" applyAlignment="1">
      <alignment horizontal="left"/>
    </xf>
    <xf numFmtId="0" fontId="10" fillId="0" borderId="0" xfId="286" applyFont="1" applyFill="1" applyAlignment="1"/>
    <xf numFmtId="0" fontId="1" fillId="0" borderId="0" xfId="285" applyFont="1" applyFill="1" applyAlignment="1"/>
    <xf numFmtId="0" fontId="2" fillId="0" borderId="0" xfId="285" applyFont="1" applyFill="1" applyBorder="1" applyAlignment="1"/>
    <xf numFmtId="0" fontId="2" fillId="0" borderId="0" xfId="285" applyFont="1" applyFill="1" applyAlignment="1"/>
    <xf numFmtId="0" fontId="2" fillId="0" borderId="0" xfId="285" applyFont="1" applyFill="1" applyAlignment="1">
      <alignment horizontal="right"/>
    </xf>
    <xf numFmtId="0" fontId="1" fillId="0" borderId="0" xfId="285" applyFont="1" applyFill="1" applyAlignment="1">
      <alignment horizontal="center"/>
    </xf>
    <xf numFmtId="0" fontId="2" fillId="0" borderId="0" xfId="285" applyFont="1" applyFill="1" applyBorder="1" applyAlignment="1">
      <alignment horizontal="center"/>
    </xf>
    <xf numFmtId="0" fontId="1" fillId="0" borderId="0" xfId="285" applyFont="1" applyFill="1" applyBorder="1" applyAlignment="1"/>
    <xf numFmtId="0" fontId="1" fillId="0" borderId="0" xfId="285" applyFont="1" applyFill="1" applyBorder="1" applyAlignment="1">
      <alignment horizontal="center"/>
    </xf>
    <xf numFmtId="0" fontId="2" fillId="0" borderId="0" xfId="285" applyFont="1" applyFill="1" applyAlignment="1">
      <alignment horizontal="center"/>
    </xf>
    <xf numFmtId="0" fontId="1" fillId="0" borderId="0" xfId="285" applyFont="1" applyFill="1" applyAlignment="1">
      <alignment horizontal="right"/>
    </xf>
    <xf numFmtId="0" fontId="4" fillId="0" borderId="0" xfId="285" applyFont="1" applyFill="1" applyBorder="1" applyAlignment="1">
      <alignment horizontal="center"/>
    </xf>
    <xf numFmtId="0" fontId="4" fillId="0" borderId="0" xfId="285" applyFont="1" applyFill="1" applyAlignment="1"/>
    <xf numFmtId="166" fontId="2" fillId="0" borderId="0" xfId="285" applyNumberFormat="1" applyFont="1" applyFill="1" applyBorder="1" applyAlignment="1"/>
    <xf numFmtId="166" fontId="1" fillId="0" borderId="0" xfId="285" applyNumberFormat="1" applyFont="1" applyFill="1" applyBorder="1" applyAlignment="1"/>
    <xf numFmtId="166" fontId="2" fillId="0" borderId="10" xfId="285" applyNumberFormat="1" applyFont="1" applyFill="1" applyBorder="1" applyAlignment="1"/>
    <xf numFmtId="0" fontId="4" fillId="0" borderId="0" xfId="285" applyFont="1" applyFill="1" applyAlignment="1">
      <alignment horizontal="center"/>
    </xf>
    <xf numFmtId="166" fontId="2" fillId="0" borderId="36" xfId="285" applyNumberFormat="1" applyFont="1" applyFill="1" applyBorder="1" applyAlignment="1"/>
    <xf numFmtId="166" fontId="1" fillId="0" borderId="0" xfId="285" applyNumberFormat="1" applyFont="1" applyFill="1" applyAlignment="1"/>
    <xf numFmtId="43" fontId="1" fillId="0" borderId="0" xfId="285" applyNumberFormat="1" applyFont="1" applyFill="1" applyAlignment="1"/>
    <xf numFmtId="0" fontId="4" fillId="0" borderId="0" xfId="273" applyFont="1" applyFill="1" applyAlignment="1"/>
    <xf numFmtId="168" fontId="1" fillId="0" borderId="0" xfId="273" applyNumberFormat="1" applyFont="1" applyFill="1" applyBorder="1" applyAlignment="1">
      <alignment horizontal="left"/>
    </xf>
    <xf numFmtId="164" fontId="1" fillId="0" borderId="0" xfId="273" applyNumberFormat="1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10" xfId="32" applyFont="1" applyFill="1" applyBorder="1" applyAlignment="1"/>
    <xf numFmtId="164" fontId="2" fillId="0" borderId="0" xfId="32" applyFont="1" applyFill="1" applyBorder="1" applyAlignment="1"/>
    <xf numFmtId="49" fontId="1" fillId="0" borderId="0" xfId="0" applyNumberFormat="1" applyFont="1" applyFill="1" applyAlignment="1">
      <alignment wrapText="1"/>
    </xf>
    <xf numFmtId="171" fontId="1" fillId="0" borderId="0" xfId="284" applyNumberFormat="1" applyFont="1" applyFill="1" applyAlignment="1"/>
    <xf numFmtId="171" fontId="2" fillId="0" borderId="0" xfId="284" applyNumberFormat="1" applyFont="1" applyFill="1" applyAlignment="1"/>
    <xf numFmtId="168" fontId="2" fillId="0" borderId="0" xfId="246" applyNumberFormat="1" applyFont="1" applyFill="1" applyAlignment="1"/>
    <xf numFmtId="0" fontId="2" fillId="0" borderId="0" xfId="285" applyFont="1" applyFill="1" applyAlignment="1">
      <alignment horizontal="centerContinuous"/>
    </xf>
    <xf numFmtId="0" fontId="3" fillId="0" borderId="0" xfId="285" applyFont="1" applyFill="1" applyAlignment="1"/>
    <xf numFmtId="166" fontId="1" fillId="0" borderId="0" xfId="120" applyNumberFormat="1" applyFont="1" applyFill="1" applyAlignment="1">
      <alignment horizontal="center"/>
    </xf>
    <xf numFmtId="166" fontId="1" fillId="0" borderId="0" xfId="120" applyNumberFormat="1" applyFont="1" applyFill="1" applyAlignment="1"/>
    <xf numFmtId="167" fontId="1" fillId="0" borderId="0" xfId="285" applyNumberFormat="1" applyFont="1" applyFill="1" applyAlignment="1">
      <alignment horizontal="center"/>
    </xf>
    <xf numFmtId="166" fontId="1" fillId="0" borderId="0" xfId="285" applyNumberFormat="1" applyFont="1" applyFill="1" applyAlignment="1">
      <alignment horizontal="center"/>
    </xf>
    <xf numFmtId="166" fontId="1" fillId="0" borderId="0" xfId="120" applyNumberFormat="1" applyFont="1" applyFill="1" applyBorder="1" applyAlignment="1"/>
    <xf numFmtId="166" fontId="2" fillId="0" borderId="0" xfId="120" applyNumberFormat="1" applyFont="1" applyFill="1" applyBorder="1" applyAlignment="1">
      <alignment horizontal="right"/>
    </xf>
    <xf numFmtId="167" fontId="1" fillId="0" borderId="0" xfId="285" applyNumberFormat="1" applyFont="1" applyFill="1" applyAlignment="1"/>
    <xf numFmtId="166" fontId="2" fillId="0" borderId="0" xfId="285" applyNumberFormat="1" applyFont="1" applyFill="1" applyBorder="1" applyAlignment="1">
      <alignment horizontal="right"/>
    </xf>
    <xf numFmtId="166" fontId="2" fillId="0" borderId="0" xfId="120" applyNumberFormat="1" applyFont="1" applyFill="1" applyBorder="1" applyAlignment="1"/>
    <xf numFmtId="166" fontId="2" fillId="0" borderId="0" xfId="120" applyNumberFormat="1" applyFont="1" applyFill="1" applyAlignment="1"/>
    <xf numFmtId="0" fontId="9" fillId="0" borderId="0" xfId="285" applyFont="1" applyFill="1" applyAlignment="1"/>
    <xf numFmtId="0" fontId="105" fillId="0" borderId="0" xfId="0" applyFont="1" applyFill="1" applyAlignment="1"/>
    <xf numFmtId="166" fontId="1" fillId="0" borderId="0" xfId="273" applyNumberFormat="1" applyFont="1" applyFill="1" applyBorder="1" applyAlignment="1"/>
    <xf numFmtId="166" fontId="1" fillId="0" borderId="0" xfId="32" applyNumberFormat="1" applyFont="1" applyFill="1" applyAlignment="1">
      <alignment horizontal="center"/>
    </xf>
    <xf numFmtId="166" fontId="2" fillId="0" borderId="10" xfId="273" applyNumberFormat="1" applyFont="1" applyFill="1" applyBorder="1" applyAlignment="1"/>
    <xf numFmtId="166" fontId="7" fillId="0" borderId="0" xfId="273" applyNumberFormat="1" applyFont="1" applyFill="1" applyAlignment="1"/>
    <xf numFmtId="166" fontId="2" fillId="0" borderId="36" xfId="273" applyNumberFormat="1" applyFont="1" applyFill="1" applyBorder="1" applyAlignment="1"/>
    <xf numFmtId="0" fontId="2" fillId="0" borderId="0" xfId="273" applyFont="1" applyFill="1" applyAlignment="1">
      <alignment horizontal="right"/>
    </xf>
    <xf numFmtId="164" fontId="1" fillId="0" borderId="0" xfId="120" applyFont="1" applyFill="1" applyAlignment="1"/>
    <xf numFmtId="164" fontId="7" fillId="0" borderId="0" xfId="120" applyFont="1" applyFill="1" applyAlignment="1"/>
    <xf numFmtId="166" fontId="2" fillId="0" borderId="10" xfId="273" applyNumberFormat="1" applyFont="1" applyFill="1" applyBorder="1" applyAlignment="1">
      <alignment horizontal="right"/>
    </xf>
    <xf numFmtId="166" fontId="2" fillId="0" borderId="0" xfId="273" applyNumberFormat="1" applyFont="1" applyFill="1" applyBorder="1" applyAlignment="1">
      <alignment horizontal="right"/>
    </xf>
    <xf numFmtId="166" fontId="2" fillId="0" borderId="34" xfId="273" applyNumberFormat="1" applyFont="1" applyFill="1" applyBorder="1" applyAlignment="1"/>
    <xf numFmtId="49" fontId="1" fillId="0" borderId="0" xfId="273" applyNumberFormat="1" applyFont="1" applyFill="1" applyBorder="1" applyAlignment="1">
      <alignment horizontal="center"/>
    </xf>
    <xf numFmtId="0" fontId="2" fillId="0" borderId="0" xfId="273" applyFont="1" applyFill="1" applyBorder="1" applyAlignment="1"/>
    <xf numFmtId="164" fontId="2" fillId="0" borderId="36" xfId="286" applyNumberFormat="1" applyFont="1" applyFill="1" applyBorder="1" applyAlignment="1"/>
    <xf numFmtId="164" fontId="2" fillId="0" borderId="0" xfId="286" applyNumberFormat="1" applyFont="1" applyFill="1" applyAlignment="1"/>
    <xf numFmtId="0" fontId="3" fillId="0" borderId="0" xfId="286" applyFont="1" applyFill="1" applyBorder="1" applyAlignment="1"/>
    <xf numFmtId="0" fontId="107" fillId="0" borderId="0" xfId="0" applyFont="1" applyFill="1" applyAlignment="1"/>
    <xf numFmtId="165" fontId="105" fillId="0" borderId="0" xfId="0" quotePrefix="1" applyNumberFormat="1" applyFont="1" applyFill="1" applyAlignment="1">
      <alignment horizontal="center"/>
    </xf>
    <xf numFmtId="166" fontId="1" fillId="0" borderId="0" xfId="39" applyNumberFormat="1" applyFont="1" applyFill="1" applyAlignment="1"/>
    <xf numFmtId="168" fontId="2" fillId="0" borderId="0" xfId="273" applyNumberFormat="1" applyFont="1" applyFill="1" applyAlignment="1"/>
    <xf numFmtId="0" fontId="10" fillId="0" borderId="0" xfId="285" applyFont="1" applyFill="1" applyAlignment="1"/>
    <xf numFmtId="0" fontId="2" fillId="0" borderId="0" xfId="285" applyFont="1" applyFill="1" applyAlignment="1">
      <alignment horizontal="left"/>
    </xf>
    <xf numFmtId="0" fontId="3" fillId="0" borderId="0" xfId="285" applyFont="1" applyFill="1" applyAlignment="1">
      <alignment horizontal="centerContinuous"/>
    </xf>
    <xf numFmtId="0" fontId="97" fillId="0" borderId="0" xfId="285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285" applyFont="1" applyFill="1" applyBorder="1" applyAlignment="1">
      <alignment horizontal="center"/>
    </xf>
    <xf numFmtId="0" fontId="98" fillId="0" borderId="0" xfId="285" applyFont="1" applyFill="1" applyAlignment="1">
      <alignment horizontal="center"/>
    </xf>
    <xf numFmtId="0" fontId="1" fillId="0" borderId="0" xfId="285" applyFont="1" applyFill="1" applyAlignment="1">
      <alignment horizontal="centerContinuous"/>
    </xf>
    <xf numFmtId="166" fontId="1" fillId="0" borderId="0" xfId="285" applyNumberFormat="1" applyFont="1" applyFill="1" applyBorder="1" applyAlignment="1">
      <alignment horizontal="center"/>
    </xf>
    <xf numFmtId="0" fontId="3" fillId="0" borderId="0" xfId="285" applyFont="1" applyFill="1" applyAlignment="1">
      <alignment horizontal="center"/>
    </xf>
    <xf numFmtId="3" fontId="4" fillId="0" borderId="0" xfId="285" applyNumberFormat="1" applyFont="1" applyFill="1" applyAlignment="1">
      <alignment horizontal="center"/>
    </xf>
    <xf numFmtId="166" fontId="2" fillId="0" borderId="10" xfId="120" applyNumberFormat="1" applyFont="1" applyFill="1" applyBorder="1" applyAlignment="1"/>
    <xf numFmtId="166" fontId="1" fillId="0" borderId="30" xfId="120" applyNumberFormat="1" applyFont="1" applyFill="1" applyBorder="1" applyAlignment="1"/>
    <xf numFmtId="0" fontId="1" fillId="0" borderId="0" xfId="286" applyFont="1" applyFill="1" applyBorder="1" applyAlignment="1"/>
    <xf numFmtId="0" fontId="2" fillId="0" borderId="0" xfId="286" applyFont="1" applyFill="1" applyBorder="1" applyAlignment="1"/>
    <xf numFmtId="0" fontId="3" fillId="0" borderId="0" xfId="286" applyFont="1" applyFill="1" applyBorder="1" applyAlignment="1">
      <alignment horizontal="center"/>
    </xf>
    <xf numFmtId="166" fontId="2" fillId="0" borderId="10" xfId="120" applyNumberFormat="1" applyFont="1" applyFill="1" applyBorder="1" applyAlignment="1">
      <alignment horizontal="right"/>
    </xf>
    <xf numFmtId="166" fontId="2" fillId="0" borderId="0" xfId="285" applyNumberFormat="1" applyFont="1" applyFill="1" applyAlignment="1">
      <alignment horizontal="center"/>
    </xf>
    <xf numFmtId="166" fontId="2" fillId="0" borderId="0" xfId="285" applyNumberFormat="1" applyFont="1" applyFill="1" applyAlignment="1"/>
    <xf numFmtId="166" fontId="2" fillId="0" borderId="30" xfId="120" applyNumberFormat="1" applyFont="1" applyFill="1" applyBorder="1" applyAlignment="1"/>
    <xf numFmtId="166" fontId="2" fillId="0" borderId="35" xfId="120" applyNumberFormat="1" applyFont="1" applyFill="1" applyBorder="1" applyAlignment="1"/>
    <xf numFmtId="166" fontId="1" fillId="0" borderId="34" xfId="120" applyNumberFormat="1" applyFont="1" applyFill="1" applyBorder="1" applyAlignment="1"/>
    <xf numFmtId="166" fontId="99" fillId="0" borderId="0" xfId="32" applyNumberFormat="1" applyFont="1" applyFill="1" applyAlignment="1"/>
    <xf numFmtId="166" fontId="2" fillId="0" borderId="34" xfId="32" applyNumberFormat="1" applyFont="1" applyFill="1" applyBorder="1" applyAlignment="1"/>
    <xf numFmtId="166" fontId="2" fillId="0" borderId="36" xfId="32" applyNumberFormat="1" applyFont="1" applyFill="1" applyBorder="1" applyAlignment="1"/>
    <xf numFmtId="166" fontId="1" fillId="0" borderId="36" xfId="273" applyNumberFormat="1" applyFont="1" applyFill="1" applyBorder="1" applyAlignment="1"/>
    <xf numFmtId="166" fontId="1" fillId="0" borderId="37" xfId="273" applyNumberFormat="1" applyFont="1" applyFill="1" applyBorder="1" applyAlignment="1"/>
    <xf numFmtId="0" fontId="104" fillId="0" borderId="0" xfId="0" applyFont="1" applyFill="1" applyAlignment="1">
      <alignment horizontal="center"/>
    </xf>
    <xf numFmtId="0" fontId="105" fillId="0" borderId="0" xfId="0" applyFont="1" applyFill="1" applyAlignment="1">
      <alignment horizontal="center"/>
    </xf>
    <xf numFmtId="0" fontId="104" fillId="0" borderId="0" xfId="0" applyFont="1" applyFill="1" applyAlignment="1"/>
    <xf numFmtId="0" fontId="105" fillId="0" borderId="34" xfId="0" applyFont="1" applyFill="1" applyBorder="1" applyAlignment="1">
      <alignment horizontal="center"/>
    </xf>
    <xf numFmtId="0" fontId="105" fillId="0" borderId="0" xfId="0" applyFont="1" applyFill="1" applyBorder="1" applyAlignment="1">
      <alignment horizontal="center"/>
    </xf>
    <xf numFmtId="0" fontId="108" fillId="0" borderId="0" xfId="285" applyFont="1" applyFill="1" applyAlignment="1"/>
    <xf numFmtId="0" fontId="1" fillId="0" borderId="0" xfId="273" applyFont="1" applyFill="1" applyAlignment="1">
      <alignment horizontal="left"/>
    </xf>
    <xf numFmtId="0" fontId="4" fillId="0" borderId="0" xfId="273" applyFont="1" applyFill="1" applyBorder="1" applyAlignment="1">
      <alignment horizontal="center"/>
    </xf>
    <xf numFmtId="0" fontId="2" fillId="0" borderId="0" xfId="273" applyFont="1" applyFill="1" applyAlignment="1">
      <alignment horizontal="center"/>
    </xf>
    <xf numFmtId="0" fontId="2" fillId="0" borderId="0" xfId="273" applyFont="1" applyFill="1" applyBorder="1" applyAlignment="1">
      <alignment horizontal="center"/>
    </xf>
    <xf numFmtId="0" fontId="106" fillId="0" borderId="0" xfId="0" applyFont="1" applyFill="1" applyAlignment="1"/>
    <xf numFmtId="0" fontId="107" fillId="0" borderId="0" xfId="0" applyFont="1" applyFill="1" applyAlignment="1"/>
    <xf numFmtId="0" fontId="105" fillId="0" borderId="0" xfId="0" applyFont="1" applyFill="1" applyAlignment="1">
      <alignment horizontal="center"/>
    </xf>
    <xf numFmtId="0" fontId="106" fillId="0" borderId="0" xfId="0" applyFont="1" applyFill="1" applyAlignment="1"/>
    <xf numFmtId="0" fontId="2" fillId="0" borderId="0" xfId="273" applyFont="1" applyFill="1" applyAlignment="1">
      <alignment horizontal="center"/>
    </xf>
    <xf numFmtId="0" fontId="4" fillId="0" borderId="0" xfId="273" applyFont="1" applyFill="1" applyBorder="1" applyAlignment="1">
      <alignment horizontal="center"/>
    </xf>
    <xf numFmtId="0" fontId="107" fillId="0" borderId="0" xfId="0" applyFont="1" applyFill="1" applyAlignment="1"/>
    <xf numFmtId="0" fontId="105" fillId="0" borderId="0" xfId="0" applyFont="1" applyFill="1" applyAlignment="1">
      <alignment horizontal="center"/>
    </xf>
    <xf numFmtId="164" fontId="1" fillId="0" borderId="0" xfId="39" applyNumberFormat="1" applyFont="1" applyFill="1" applyBorder="1" applyAlignment="1"/>
    <xf numFmtId="0" fontId="106" fillId="0" borderId="0" xfId="0" applyFont="1" applyFill="1" applyAlignment="1"/>
    <xf numFmtId="0" fontId="16" fillId="0" borderId="0" xfId="273" applyFont="1" applyFill="1" applyAlignment="1">
      <alignment horizontal="left"/>
    </xf>
    <xf numFmtId="0" fontId="10" fillId="0" borderId="0" xfId="273" applyFont="1" applyFill="1" applyAlignment="1">
      <alignment horizontal="left"/>
    </xf>
    <xf numFmtId="0" fontId="2" fillId="0" borderId="0" xfId="273" applyFont="1" applyFill="1" applyAlignment="1">
      <alignment horizontal="center"/>
    </xf>
    <xf numFmtId="0" fontId="2" fillId="0" borderId="0" xfId="273" applyFont="1" applyFill="1" applyBorder="1" applyAlignment="1">
      <alignment horizontal="center"/>
    </xf>
    <xf numFmtId="0" fontId="4" fillId="0" borderId="0" xfId="273" applyFont="1" applyFill="1" applyBorder="1" applyAlignment="1">
      <alignment horizontal="center"/>
    </xf>
    <xf numFmtId="0" fontId="1" fillId="0" borderId="0" xfId="273" applyFont="1" applyFill="1" applyAlignment="1">
      <alignment horizontal="left"/>
    </xf>
    <xf numFmtId="0" fontId="104" fillId="0" borderId="0" xfId="0" applyFont="1" applyFill="1" applyAlignment="1">
      <alignment horizontal="center"/>
    </xf>
    <xf numFmtId="0" fontId="109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 wrapText="1"/>
    </xf>
    <xf numFmtId="0" fontId="105" fillId="0" borderId="34" xfId="0" applyFont="1" applyFill="1" applyBorder="1" applyAlignment="1">
      <alignment horizontal="center"/>
    </xf>
    <xf numFmtId="0" fontId="107" fillId="0" borderId="0" xfId="0" applyFont="1" applyFill="1" applyAlignment="1"/>
    <xf numFmtId="16" fontId="105" fillId="0" borderId="0" xfId="0" quotePrefix="1" applyNumberFormat="1" applyFont="1" applyFill="1" applyAlignment="1">
      <alignment horizontal="center"/>
    </xf>
    <xf numFmtId="0" fontId="105" fillId="0" borderId="0" xfId="0" applyFont="1" applyFill="1" applyAlignment="1">
      <alignment horizontal="center"/>
    </xf>
  </cellXfs>
  <cellStyles count="469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2" xfId="247"/>
    <cellStyle name="Normal 3 2 2" xfId="248"/>
    <cellStyle name="Normal 3 3" xfId="249"/>
    <cellStyle name="Normal 3 4" xfId="250"/>
    <cellStyle name="Normal 3 5" xfId="251"/>
    <cellStyle name="Normal 3 6" xfId="252"/>
    <cellStyle name="Normal 3 7" xfId="253"/>
    <cellStyle name="Normal 3 8" xfId="254"/>
    <cellStyle name="Normal 30" xfId="255"/>
    <cellStyle name="Normal 31" xfId="256"/>
    <cellStyle name="Normal 31 2" xfId="257"/>
    <cellStyle name="Normal 31 2 2" xfId="258"/>
    <cellStyle name="Normal 32" xfId="259"/>
    <cellStyle name="Normal 33" xfId="260"/>
    <cellStyle name="Normal 34" xfId="261"/>
    <cellStyle name="Normal 38" xfId="262"/>
    <cellStyle name="Normal 39" xfId="263"/>
    <cellStyle name="Normal 4" xfId="264"/>
    <cellStyle name="Normal 4 2" xfId="265"/>
    <cellStyle name="Normal 4 2 2" xfId="266"/>
    <cellStyle name="Normal 4 3" xfId="267"/>
    <cellStyle name="Normal 4 4" xfId="268"/>
    <cellStyle name="Normal 40" xfId="269"/>
    <cellStyle name="Normal 5" xfId="270"/>
    <cellStyle name="Normal 5 2" xfId="271"/>
    <cellStyle name="Normal 5 3" xfId="272"/>
    <cellStyle name="Normal 6" xfId="273"/>
    <cellStyle name="Normal 6 2" xfId="274"/>
    <cellStyle name="Normal 6 3" xfId="275"/>
    <cellStyle name="Normal 7" xfId="276"/>
    <cellStyle name="Normal 7 2" xfId="277"/>
    <cellStyle name="Normal 8" xfId="278"/>
    <cellStyle name="Normal 8 2" xfId="279"/>
    <cellStyle name="Normal 9" xfId="280"/>
    <cellStyle name="Normal 9 2" xfId="281"/>
    <cellStyle name="Normal 9 3" xfId="282"/>
    <cellStyle name="Normal U" xfId="283"/>
    <cellStyle name="Normal_AMT_BCP_TFS_Q151_Final-120508" xfId="284"/>
    <cellStyle name="Normal_Draft PTTCHTx 2" xfId="285"/>
    <cellStyle name="Normal_Draft PTTCHTx 2_PL" xfId="286"/>
    <cellStyle name="Note 2" xfId="287"/>
    <cellStyle name="Note 2 2" xfId="288"/>
    <cellStyle name="Note 2 2 2" xfId="289"/>
    <cellStyle name="Note 2 3" xfId="290"/>
    <cellStyle name="Note 3" xfId="291"/>
    <cellStyle name="Note 3 2" xfId="292"/>
    <cellStyle name="Note 3 2 2" xfId="293"/>
    <cellStyle name="Note 3 3" xfId="294"/>
    <cellStyle name="Note 4" xfId="295"/>
    <cellStyle name="Note 4 2" xfId="296"/>
    <cellStyle name="Note 4 2 2" xfId="297"/>
    <cellStyle name="Note 4 3" xfId="298"/>
    <cellStyle name="Note 5" xfId="299"/>
    <cellStyle name="Note 5 2" xfId="300"/>
    <cellStyle name="Note 5 2 2" xfId="301"/>
    <cellStyle name="Note 5 3" xfId="302"/>
    <cellStyle name="Note 6" xfId="303"/>
    <cellStyle name="Note 6 2" xfId="304"/>
    <cellStyle name="Note heading" xfId="305"/>
    <cellStyle name="nplode" xfId="306"/>
    <cellStyle name="Output Amounts" xfId="307"/>
    <cellStyle name="OUTPUT COLUMN HEADINGS" xfId="308"/>
    <cellStyle name="OUTPUT LINE ITEMS" xfId="309"/>
    <cellStyle name="OUTPUT REPORT HEADING" xfId="310"/>
    <cellStyle name="OUTPUT REPORT TITLE" xfId="311"/>
    <cellStyle name="Percent [0] U" xfId="312"/>
    <cellStyle name="Percent [2]" xfId="313"/>
    <cellStyle name="Percent [2] U" xfId="314"/>
    <cellStyle name="Percent [2]_0412 TPS 2006 Budget" xfId="315"/>
    <cellStyle name="Percent 10" xfId="316"/>
    <cellStyle name="Percent 11" xfId="317"/>
    <cellStyle name="Percent 12" xfId="318"/>
    <cellStyle name="Percent 13" xfId="319"/>
    <cellStyle name="Percent 14" xfId="320"/>
    <cellStyle name="Percent 15" xfId="321"/>
    <cellStyle name="Percent 16" xfId="322"/>
    <cellStyle name="Percent 17" xfId="323"/>
    <cellStyle name="Percent 18" xfId="324"/>
    <cellStyle name="Percent 19" xfId="325"/>
    <cellStyle name="Percent 2" xfId="326"/>
    <cellStyle name="Percent 2 2" xfId="327"/>
    <cellStyle name="Percent 2 3" xfId="328"/>
    <cellStyle name="Percent 2 4" xfId="329"/>
    <cellStyle name="Percent 2 5" xfId="330"/>
    <cellStyle name="Percent 2 6" xfId="331"/>
    <cellStyle name="Percent 2 7" xfId="332"/>
    <cellStyle name="Percent 20" xfId="333"/>
    <cellStyle name="Percent 21" xfId="334"/>
    <cellStyle name="Percent 22" xfId="335"/>
    <cellStyle name="Percent 23" xfId="336"/>
    <cellStyle name="Percent 24" xfId="337"/>
    <cellStyle name="Percent 25" xfId="338"/>
    <cellStyle name="Percent 26" xfId="339"/>
    <cellStyle name="Percent 27" xfId="340"/>
    <cellStyle name="Percent 28" xfId="341"/>
    <cellStyle name="Percent 29" xfId="342"/>
    <cellStyle name="Percent 3" xfId="343"/>
    <cellStyle name="Percent 3 2" xfId="344"/>
    <cellStyle name="Percent 30" xfId="345"/>
    <cellStyle name="Percent 31" xfId="346"/>
    <cellStyle name="Percent 37" xfId="347"/>
    <cellStyle name="Percent 38" xfId="348"/>
    <cellStyle name="Percent 4" xfId="349"/>
    <cellStyle name="Percent 5" xfId="350"/>
    <cellStyle name="Percent 6" xfId="351"/>
    <cellStyle name="Percent 7" xfId="352"/>
    <cellStyle name="Percent 8" xfId="353"/>
    <cellStyle name="Percent 9" xfId="354"/>
    <cellStyle name="PSChar" xfId="355"/>
    <cellStyle name="PSDate" xfId="356"/>
    <cellStyle name="PSDec" xfId="357"/>
    <cellStyle name="PSHeading" xfId="358"/>
    <cellStyle name="PSInt" xfId="359"/>
    <cellStyle name="PSSpacer" xfId="360"/>
    <cellStyle name="RangeNames" xfId="361"/>
    <cellStyle name="Ratio" xfId="362"/>
    <cellStyle name="ratio - Style2" xfId="363"/>
    <cellStyle name="Reset range style to defaults" xfId="364"/>
    <cellStyle name="Rothschild Normal" xfId="365"/>
    <cellStyle name="RowSummary" xfId="366"/>
    <cellStyle name="SAPBEXaggData" xfId="367"/>
    <cellStyle name="SAPBEXaggDataEmph" xfId="368"/>
    <cellStyle name="SAPBEXaggItem" xfId="369"/>
    <cellStyle name="SAPBEXaggItemX" xfId="370"/>
    <cellStyle name="SAPBEXchaText" xfId="371"/>
    <cellStyle name="SAPBEXexcBad7" xfId="372"/>
    <cellStyle name="SAPBEXexcBad8" xfId="373"/>
    <cellStyle name="SAPBEXexcBad9" xfId="374"/>
    <cellStyle name="SAPBEXexcCritical4" xfId="375"/>
    <cellStyle name="SAPBEXexcCritical5" xfId="376"/>
    <cellStyle name="SAPBEXexcCritical6" xfId="377"/>
    <cellStyle name="SAPBEXexcGood1" xfId="378"/>
    <cellStyle name="SAPBEXexcGood2" xfId="379"/>
    <cellStyle name="SAPBEXexcGood3" xfId="380"/>
    <cellStyle name="SAPBEXfilterDrill" xfId="381"/>
    <cellStyle name="SAPBEXfilterItem" xfId="382"/>
    <cellStyle name="SAPBEXfilterText" xfId="383"/>
    <cellStyle name="SAPBEXformats" xfId="384"/>
    <cellStyle name="SAPBEXheaderItem" xfId="385"/>
    <cellStyle name="SAPBEXheaderText" xfId="386"/>
    <cellStyle name="SAPBEXHLevel0" xfId="387"/>
    <cellStyle name="SAPBEXHLevel0X" xfId="388"/>
    <cellStyle name="SAPBEXHLevel1" xfId="389"/>
    <cellStyle name="SAPBEXHLevel1X" xfId="390"/>
    <cellStyle name="SAPBEXHLevel2" xfId="391"/>
    <cellStyle name="SAPBEXHLevel2X" xfId="392"/>
    <cellStyle name="SAPBEXHLevel3" xfId="393"/>
    <cellStyle name="SAPBEXHLevel3X" xfId="394"/>
    <cellStyle name="SAPBEXresData" xfId="395"/>
    <cellStyle name="SAPBEXresDataEmph" xfId="396"/>
    <cellStyle name="SAPBEXresItem" xfId="397"/>
    <cellStyle name="SAPBEXresItemX" xfId="398"/>
    <cellStyle name="SAPBEXstdData" xfId="399"/>
    <cellStyle name="SAPBEXstdDataEmph" xfId="400"/>
    <cellStyle name="SAPBEXstdItem" xfId="401"/>
    <cellStyle name="SAPBEXstdItemX" xfId="402"/>
    <cellStyle name="SAPBEXtitle" xfId="403"/>
    <cellStyle name="SAPBEXundefined" xfId="404"/>
    <cellStyle name="Sensitivity" xfId="405"/>
    <cellStyle name="SheetHeader1" xfId="406"/>
    <cellStyle name="SheetHeader2" xfId="407"/>
    <cellStyle name="Short Date" xfId="408"/>
    <cellStyle name="Style 1" xfId="409"/>
    <cellStyle name="style1" xfId="410"/>
    <cellStyle name="Style2" xfId="411"/>
    <cellStyle name="Style3" xfId="412"/>
    <cellStyle name="Subheading" xfId="413"/>
    <cellStyle name="SubheadingBold" xfId="414"/>
    <cellStyle name="Table Heading" xfId="415"/>
    <cellStyle name="Table_Heading2" xfId="416"/>
    <cellStyle name="TBC" xfId="417"/>
    <cellStyle name="Times New Roman" xfId="418"/>
    <cellStyle name="Total 1" xfId="419"/>
    <cellStyle name="Total 2" xfId="420"/>
    <cellStyle name="Total 3" xfId="421"/>
    <cellStyle name="Total 4" xfId="422"/>
    <cellStyle name="Transfer out" xfId="423"/>
    <cellStyle name="Tusental (0)_pldt" xfId="424"/>
    <cellStyle name="Tusental_pldt" xfId="425"/>
    <cellStyle name="Unit" xfId="426"/>
    <cellStyle name="Unprotected" xfId="427"/>
    <cellStyle name="User_Defined_A" xfId="428"/>
    <cellStyle name="Valuta (0)_pldt" xfId="429"/>
    <cellStyle name="Valuta_pldt" xfId="430"/>
    <cellStyle name="Warning" xfId="431"/>
    <cellStyle name="การคำนวณ" xfId="444"/>
    <cellStyle name="ข้อความเตือน" xfId="445"/>
    <cellStyle name="ข้อความอธิบาย" xfId="446"/>
    <cellStyle name="เครื่องหมายจุลภาค [0]_Book2" xfId="432"/>
    <cellStyle name="เครื่องหมายจุลภาค 2" xfId="433"/>
    <cellStyle name="เครื่องหมายจุลภาค 3" xfId="434"/>
    <cellStyle name="เครื่องหมายจุลภาค 4" xfId="435"/>
    <cellStyle name="เครื่องหมายจุลภาค_Book2" xfId="436"/>
    <cellStyle name="เครื่องหมายสกุลเงิน [0]_Book2" xfId="437"/>
    <cellStyle name="เครื่องหมายสกุลเงิน_Book2" xfId="438"/>
    <cellStyle name="ชื่อเรื่อง" xfId="447"/>
    <cellStyle name="เชื่อมโยงหลายมิติ_ไม่ขาว ไม่สวย ไม่หมวย แต่เซ็กซ์" xfId="439"/>
    <cellStyle name="เซลล์ตรวจสอบ" xfId="440"/>
    <cellStyle name="เซลล์ที่มีการเชื่อมโยง" xfId="441"/>
    <cellStyle name="ดี" xfId="448"/>
    <cellStyle name="ตามการเชื่อมโยงหลายมิติ_ไม่ขาว ไม่สวย ไม่หมวย แต่เซ็กซ์" xfId="449"/>
    <cellStyle name="ปกติ 2" xfId="450"/>
    <cellStyle name="ปกติ 3" xfId="451"/>
    <cellStyle name="ปกติ_088dc_eci" xfId="452"/>
    <cellStyle name="ป้อนค่า" xfId="453"/>
    <cellStyle name="ปานกลาง" xfId="454"/>
    <cellStyle name="ผลรวม" xfId="455"/>
    <cellStyle name="แย่" xfId="442"/>
    <cellStyle name="วฅมุ_ฑธนฬย๗ภฬ" xfId="456"/>
    <cellStyle name="ส่วนที่ถูกเน้น1" xfId="457"/>
    <cellStyle name="ส่วนที่ถูกเน้น2" xfId="458"/>
    <cellStyle name="ส่วนที่ถูกเน้น3" xfId="459"/>
    <cellStyle name="ส่วนที่ถูกเน้น4" xfId="460"/>
    <cellStyle name="ส่วนที่ถูกเน้น5" xfId="461"/>
    <cellStyle name="ส่วนที่ถูกเน้น6" xfId="462"/>
    <cellStyle name="แสดงผล" xfId="443"/>
    <cellStyle name="หมายเหตุ" xfId="463"/>
    <cellStyle name="หัวเรื่อง 1" xfId="464"/>
    <cellStyle name="หัวเรื่อง 2" xfId="465"/>
    <cellStyle name="หัวเรื่อง 3" xfId="466"/>
    <cellStyle name="หัวเรื่อง 4" xfId="467"/>
    <cellStyle name="標準_2006 Eng" xfId="468"/>
  </cellStyles>
  <dxfs count="0"/>
  <tableStyles count="0" defaultTableStyle="TableStyleMedium9" defaultPivotStyle="PivotStyleLight16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>
            <v>0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T102"/>
  <sheetViews>
    <sheetView tabSelected="1" zoomScaleNormal="100" zoomScaleSheetLayoutView="100" workbookViewId="0">
      <selection activeCell="F16" sqref="F16"/>
    </sheetView>
  </sheetViews>
  <sheetFormatPr defaultColWidth="2.75" defaultRowHeight="18" customHeight="1"/>
  <cols>
    <col min="1" max="1" width="2.125" style="1" customWidth="1"/>
    <col min="2" max="2" width="2.75" style="1" customWidth="1"/>
    <col min="3" max="3" width="33.375" style="1" customWidth="1"/>
    <col min="4" max="4" width="8" style="6" bestFit="1" customWidth="1"/>
    <col min="5" max="5" width="1.375" style="7" customWidth="1"/>
    <col min="6" max="6" width="12" style="1" customWidth="1"/>
    <col min="7" max="7" width="1.375" style="1" customWidth="1"/>
    <col min="8" max="8" width="12" style="1" customWidth="1"/>
    <col min="9" max="9" width="1.375" style="1" customWidth="1"/>
    <col min="10" max="10" width="12" style="1" customWidth="1"/>
    <col min="11" max="11" width="1.375" style="1" customWidth="1"/>
    <col min="12" max="12" width="12" style="1" customWidth="1"/>
    <col min="13" max="13" width="15.375" style="1" bestFit="1" customWidth="1"/>
    <col min="14" max="14" width="18.75" style="1" customWidth="1"/>
    <col min="15" max="15" width="17.625" style="1" bestFit="1" customWidth="1"/>
    <col min="16" max="254" width="9.125" style="1" customWidth="1"/>
    <col min="255" max="16384" width="2.75" style="1"/>
  </cols>
  <sheetData>
    <row r="1" spans="1:15" ht="18" customHeight="1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5" ht="18" customHeight="1">
      <c r="A2" s="168" t="s">
        <v>67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5" ht="18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5" ht="18" customHeight="1">
      <c r="A4" s="2"/>
      <c r="B4" s="2"/>
      <c r="C4" s="2"/>
      <c r="D4" s="155"/>
      <c r="E4" s="155"/>
      <c r="F4" s="169" t="s">
        <v>1</v>
      </c>
      <c r="G4" s="169"/>
      <c r="H4" s="169"/>
      <c r="I4" s="2"/>
      <c r="J4" s="169" t="s">
        <v>2</v>
      </c>
      <c r="K4" s="169"/>
      <c r="L4" s="169"/>
    </row>
    <row r="5" spans="1:15" ht="18" customHeight="1">
      <c r="A5" s="2"/>
      <c r="B5" s="2"/>
      <c r="C5" s="2"/>
      <c r="D5" s="3"/>
      <c r="E5" s="155"/>
      <c r="F5" s="170" t="s">
        <v>3</v>
      </c>
      <c r="G5" s="170"/>
      <c r="H5" s="170"/>
      <c r="I5" s="112"/>
      <c r="J5" s="170" t="s">
        <v>3</v>
      </c>
      <c r="K5" s="170"/>
      <c r="L5" s="170"/>
    </row>
    <row r="6" spans="1:15" ht="18" customHeight="1">
      <c r="A6" s="2"/>
      <c r="B6" s="2"/>
      <c r="C6" s="2"/>
      <c r="D6" s="3"/>
      <c r="E6" s="155"/>
      <c r="F6" s="117" t="s">
        <v>85</v>
      </c>
      <c r="G6" s="159"/>
      <c r="H6" s="159" t="s">
        <v>82</v>
      </c>
      <c r="I6" s="112"/>
      <c r="J6" s="117" t="s">
        <v>85</v>
      </c>
      <c r="K6" s="159"/>
      <c r="L6" s="159" t="s">
        <v>82</v>
      </c>
    </row>
    <row r="7" spans="1:15" ht="18" customHeight="1">
      <c r="A7" s="16" t="s">
        <v>4</v>
      </c>
      <c r="B7" s="99"/>
      <c r="C7" s="99"/>
      <c r="D7" s="154" t="s">
        <v>5</v>
      </c>
      <c r="E7" s="154"/>
      <c r="F7" s="111" t="s">
        <v>150</v>
      </c>
      <c r="G7" s="5"/>
      <c r="H7" s="111" t="s">
        <v>86</v>
      </c>
      <c r="I7" s="159"/>
      <c r="J7" s="111" t="s">
        <v>150</v>
      </c>
      <c r="K7" s="5"/>
      <c r="L7" s="111" t="s">
        <v>86</v>
      </c>
      <c r="M7" s="111"/>
      <c r="N7" s="10"/>
      <c r="O7" s="10"/>
    </row>
    <row r="8" spans="1:15" ht="18" customHeight="1">
      <c r="A8" s="16"/>
      <c r="B8" s="99"/>
      <c r="C8" s="99"/>
      <c r="D8" s="154"/>
      <c r="E8" s="154"/>
      <c r="F8" s="111" t="s">
        <v>107</v>
      </c>
      <c r="G8" s="5"/>
      <c r="H8" s="111"/>
      <c r="I8" s="159"/>
      <c r="J8" s="111" t="s">
        <v>107</v>
      </c>
      <c r="K8" s="5"/>
      <c r="L8" s="111"/>
      <c r="M8" s="111"/>
      <c r="N8" s="10"/>
      <c r="O8" s="10"/>
    </row>
    <row r="9" spans="1:15" ht="18" customHeight="1">
      <c r="F9" s="171" t="s">
        <v>93</v>
      </c>
      <c r="G9" s="171"/>
      <c r="H9" s="171"/>
      <c r="I9" s="171"/>
      <c r="J9" s="171"/>
      <c r="K9" s="171"/>
      <c r="L9" s="171"/>
    </row>
    <row r="10" spans="1:15" ht="18" customHeight="1">
      <c r="A10" s="8" t="s">
        <v>6</v>
      </c>
      <c r="F10" s="9"/>
      <c r="G10" s="9"/>
      <c r="H10" s="9"/>
      <c r="I10" s="9"/>
      <c r="J10" s="9"/>
      <c r="K10" s="9"/>
      <c r="L10" s="9"/>
    </row>
    <row r="11" spans="1:15" ht="18" customHeight="1">
      <c r="A11" s="1" t="s">
        <v>7</v>
      </c>
      <c r="F11" s="10">
        <v>13209820</v>
      </c>
      <c r="G11" s="10"/>
      <c r="H11" s="10">
        <v>9287458</v>
      </c>
      <c r="I11" s="10"/>
      <c r="J11" s="10">
        <v>5297993</v>
      </c>
      <c r="K11" s="10"/>
      <c r="L11" s="10">
        <v>4240825</v>
      </c>
      <c r="M11" s="11"/>
      <c r="N11" s="9"/>
      <c r="O11" s="11"/>
    </row>
    <row r="12" spans="1:15" ht="18" customHeight="1">
      <c r="A12" s="1" t="s">
        <v>8</v>
      </c>
      <c r="D12" s="6">
        <v>4</v>
      </c>
      <c r="F12" s="10">
        <v>525577</v>
      </c>
      <c r="G12" s="10"/>
      <c r="H12" s="10">
        <v>723082</v>
      </c>
      <c r="I12" s="10"/>
      <c r="J12" s="10">
        <v>493409</v>
      </c>
      <c r="K12" s="10"/>
      <c r="L12" s="10">
        <v>691018</v>
      </c>
      <c r="N12" s="9"/>
      <c r="O12" s="11"/>
    </row>
    <row r="13" spans="1:15" ht="18" customHeight="1">
      <c r="A13" s="1" t="s">
        <v>135</v>
      </c>
      <c r="D13" s="6" t="s">
        <v>159</v>
      </c>
      <c r="F13" s="10">
        <v>6969978</v>
      </c>
      <c r="G13" s="10"/>
      <c r="H13" s="10">
        <v>6671485</v>
      </c>
      <c r="I13" s="10"/>
      <c r="J13" s="10">
        <v>0</v>
      </c>
      <c r="K13" s="10"/>
      <c r="L13" s="10">
        <v>0</v>
      </c>
      <c r="N13" s="9"/>
      <c r="O13" s="11"/>
    </row>
    <row r="14" spans="1:15" ht="18" customHeight="1">
      <c r="A14" s="1" t="s">
        <v>61</v>
      </c>
      <c r="D14" s="6">
        <v>5</v>
      </c>
      <c r="F14" s="10">
        <v>184975</v>
      </c>
      <c r="G14" s="10"/>
      <c r="H14" s="10">
        <v>113568</v>
      </c>
      <c r="I14" s="10"/>
      <c r="J14" s="10">
        <v>0</v>
      </c>
      <c r="K14" s="10"/>
      <c r="L14" s="10">
        <v>0</v>
      </c>
      <c r="N14" s="9"/>
      <c r="O14" s="11"/>
    </row>
    <row r="15" spans="1:15" ht="18" customHeight="1">
      <c r="A15" s="1" t="s">
        <v>224</v>
      </c>
      <c r="F15" s="10">
        <v>603662</v>
      </c>
      <c r="G15" s="10"/>
      <c r="H15" s="10">
        <v>752491</v>
      </c>
      <c r="I15" s="10"/>
      <c r="J15" s="10">
        <v>56600</v>
      </c>
      <c r="K15" s="10"/>
      <c r="L15" s="10">
        <v>47508</v>
      </c>
      <c r="N15" s="9"/>
      <c r="O15" s="11"/>
    </row>
    <row r="16" spans="1:15" ht="18" customHeight="1">
      <c r="A16" s="1" t="s">
        <v>151</v>
      </c>
      <c r="D16" s="6">
        <v>3</v>
      </c>
      <c r="F16" s="10">
        <v>0</v>
      </c>
      <c r="G16" s="10"/>
      <c r="H16" s="10">
        <v>69400</v>
      </c>
      <c r="I16" s="10"/>
      <c r="J16" s="10">
        <v>0</v>
      </c>
      <c r="K16" s="10"/>
      <c r="L16" s="10">
        <v>69400</v>
      </c>
      <c r="N16" s="9"/>
      <c r="O16" s="11"/>
    </row>
    <row r="17" spans="1:15" ht="18" customHeight="1">
      <c r="A17" s="1" t="s">
        <v>225</v>
      </c>
      <c r="F17" s="10"/>
      <c r="G17" s="10"/>
      <c r="H17" s="10"/>
      <c r="I17" s="10"/>
      <c r="K17" s="10"/>
      <c r="N17" s="9"/>
      <c r="O17" s="11"/>
    </row>
    <row r="18" spans="1:15" ht="18" customHeight="1">
      <c r="B18" s="1" t="s">
        <v>210</v>
      </c>
      <c r="D18" s="6">
        <v>3</v>
      </c>
      <c r="F18" s="10">
        <v>28098</v>
      </c>
      <c r="G18" s="10"/>
      <c r="H18" s="10">
        <v>34091</v>
      </c>
      <c r="I18" s="10"/>
      <c r="J18" s="10">
        <v>66238</v>
      </c>
      <c r="K18" s="10"/>
      <c r="L18" s="10">
        <v>93025</v>
      </c>
      <c r="N18" s="9"/>
      <c r="O18" s="11"/>
    </row>
    <row r="19" spans="1:15" ht="18" customHeight="1">
      <c r="A19" s="1" t="s">
        <v>126</v>
      </c>
      <c r="D19" s="6">
        <v>3</v>
      </c>
      <c r="F19" s="10">
        <v>0</v>
      </c>
      <c r="G19" s="10"/>
      <c r="H19" s="10">
        <v>0</v>
      </c>
      <c r="I19" s="10"/>
      <c r="J19" s="10">
        <v>1800000</v>
      </c>
      <c r="K19" s="10"/>
      <c r="L19" s="10">
        <v>2730000</v>
      </c>
      <c r="N19" s="9"/>
      <c r="O19" s="11"/>
    </row>
    <row r="20" spans="1:15" ht="18" customHeight="1">
      <c r="A20" s="1" t="s">
        <v>70</v>
      </c>
      <c r="F20" s="10"/>
      <c r="G20" s="10"/>
      <c r="H20" s="10"/>
      <c r="I20" s="10"/>
      <c r="J20" s="10"/>
      <c r="K20" s="10"/>
      <c r="L20" s="10"/>
      <c r="N20" s="9"/>
      <c r="O20" s="11"/>
    </row>
    <row r="21" spans="1:15" ht="18" customHeight="1">
      <c r="B21" s="1" t="s">
        <v>204</v>
      </c>
      <c r="D21" s="6">
        <v>3</v>
      </c>
      <c r="F21" s="10">
        <v>3075395</v>
      </c>
      <c r="G21" s="10"/>
      <c r="H21" s="10">
        <v>3554683</v>
      </c>
      <c r="I21" s="10"/>
      <c r="J21" s="10">
        <v>0</v>
      </c>
      <c r="K21" s="10">
        <v>0</v>
      </c>
      <c r="L21" s="10">
        <v>0</v>
      </c>
      <c r="N21" s="9"/>
      <c r="O21" s="11"/>
    </row>
    <row r="22" spans="1:15" ht="18" customHeight="1">
      <c r="A22" s="1" t="s">
        <v>9</v>
      </c>
      <c r="F22" s="10">
        <v>1978266</v>
      </c>
      <c r="G22" s="10"/>
      <c r="H22" s="10">
        <v>2127420</v>
      </c>
      <c r="I22" s="10"/>
      <c r="J22" s="10">
        <v>0</v>
      </c>
      <c r="K22" s="10"/>
      <c r="L22" s="10">
        <v>0</v>
      </c>
      <c r="N22" s="9"/>
      <c r="O22" s="11"/>
    </row>
    <row r="23" spans="1:15" ht="18" customHeight="1">
      <c r="A23" s="1" t="s">
        <v>10</v>
      </c>
      <c r="E23" s="12"/>
      <c r="F23" s="10">
        <v>192207</v>
      </c>
      <c r="G23" s="10"/>
      <c r="H23" s="10">
        <v>192252</v>
      </c>
      <c r="I23" s="10"/>
      <c r="J23" s="10">
        <v>1887</v>
      </c>
      <c r="K23" s="10"/>
      <c r="L23" s="10">
        <v>2344</v>
      </c>
      <c r="N23" s="9"/>
      <c r="O23" s="11"/>
    </row>
    <row r="24" spans="1:15" ht="18" customHeight="1">
      <c r="A24" s="2" t="s">
        <v>11</v>
      </c>
      <c r="E24" s="12"/>
      <c r="F24" s="13">
        <f>SUM(F11:F23)</f>
        <v>26767978</v>
      </c>
      <c r="G24" s="10"/>
      <c r="H24" s="13">
        <f>SUM(H11:H23)</f>
        <v>23525930</v>
      </c>
      <c r="I24" s="14"/>
      <c r="J24" s="13">
        <f>SUM(J11:J23)</f>
        <v>7716127</v>
      </c>
      <c r="K24" s="10"/>
      <c r="L24" s="13">
        <f>SUM(L11:L23)</f>
        <v>7874120</v>
      </c>
      <c r="N24" s="9"/>
      <c r="O24" s="11"/>
    </row>
    <row r="25" spans="1:15" ht="18" customHeight="1">
      <c r="A25" s="2"/>
      <c r="E25" s="12"/>
      <c r="F25" s="37"/>
      <c r="G25" s="9"/>
      <c r="H25" s="37"/>
      <c r="I25" s="37"/>
      <c r="J25" s="37"/>
      <c r="K25" s="9"/>
      <c r="L25" s="37"/>
      <c r="N25" s="9"/>
    </row>
    <row r="26" spans="1:15" ht="18" customHeight="1">
      <c r="A26" s="8" t="s">
        <v>12</v>
      </c>
      <c r="E26" s="12"/>
      <c r="F26" s="142"/>
      <c r="G26" s="103"/>
      <c r="H26" s="142"/>
      <c r="I26" s="103"/>
      <c r="J26" s="103"/>
      <c r="K26" s="103"/>
      <c r="L26" s="103"/>
      <c r="N26" s="9"/>
    </row>
    <row r="27" spans="1:15" ht="18" customHeight="1">
      <c r="A27" s="1" t="s">
        <v>165</v>
      </c>
      <c r="D27" s="6">
        <v>4</v>
      </c>
      <c r="E27" s="12"/>
      <c r="F27" s="10">
        <v>2871019</v>
      </c>
      <c r="G27" s="10"/>
      <c r="H27" s="10">
        <v>3195527</v>
      </c>
      <c r="I27" s="10"/>
      <c r="J27" s="10">
        <v>0</v>
      </c>
      <c r="K27" s="10"/>
      <c r="L27" s="10">
        <v>0</v>
      </c>
      <c r="N27" s="9"/>
    </row>
    <row r="28" spans="1:15" ht="18" customHeight="1">
      <c r="A28" s="1" t="s">
        <v>69</v>
      </c>
      <c r="D28" s="6">
        <v>6</v>
      </c>
      <c r="E28" s="12"/>
      <c r="F28" s="10">
        <v>1416016</v>
      </c>
      <c r="G28" s="10"/>
      <c r="H28" s="10">
        <v>1390327</v>
      </c>
      <c r="I28" s="10"/>
      <c r="J28" s="10">
        <v>764604</v>
      </c>
      <c r="K28" s="10"/>
      <c r="L28" s="10">
        <v>764604</v>
      </c>
      <c r="N28" s="9"/>
    </row>
    <row r="29" spans="1:15" ht="18" customHeight="1">
      <c r="A29" s="1" t="s">
        <v>13</v>
      </c>
      <c r="D29" s="6">
        <v>7</v>
      </c>
      <c r="E29" s="12"/>
      <c r="F29" s="10">
        <v>0</v>
      </c>
      <c r="G29" s="10"/>
      <c r="H29" s="10">
        <v>0</v>
      </c>
      <c r="I29" s="10"/>
      <c r="J29" s="10">
        <v>40690558</v>
      </c>
      <c r="K29" s="10"/>
      <c r="L29" s="10">
        <v>40690558</v>
      </c>
      <c r="N29" s="9"/>
    </row>
    <row r="30" spans="1:15" ht="18" customHeight="1">
      <c r="A30" s="1" t="s">
        <v>73</v>
      </c>
      <c r="D30" s="6">
        <v>6</v>
      </c>
      <c r="E30" s="12"/>
      <c r="F30" s="10">
        <v>24330605</v>
      </c>
      <c r="G30" s="10"/>
      <c r="H30" s="10">
        <v>24499511</v>
      </c>
      <c r="I30" s="10"/>
      <c r="J30" s="10">
        <v>4366825</v>
      </c>
      <c r="K30" s="10"/>
      <c r="L30" s="10">
        <v>4280338</v>
      </c>
      <c r="N30" s="9"/>
    </row>
    <row r="31" spans="1:15" ht="18" customHeight="1">
      <c r="A31" s="15" t="s">
        <v>152</v>
      </c>
      <c r="D31" s="6">
        <v>8</v>
      </c>
      <c r="F31" s="10">
        <v>962300</v>
      </c>
      <c r="G31" s="10"/>
      <c r="H31" s="10">
        <v>762300</v>
      </c>
      <c r="I31" s="10"/>
      <c r="J31" s="10">
        <v>962300</v>
      </c>
      <c r="K31" s="10"/>
      <c r="L31" s="10">
        <v>762300</v>
      </c>
      <c r="N31" s="9"/>
    </row>
    <row r="32" spans="1:15" ht="18" customHeight="1">
      <c r="A32" s="15" t="s">
        <v>14</v>
      </c>
      <c r="D32" s="6">
        <v>4</v>
      </c>
      <c r="F32" s="10">
        <v>386748</v>
      </c>
      <c r="G32" s="10"/>
      <c r="H32" s="10">
        <v>386922</v>
      </c>
      <c r="I32" s="10"/>
      <c r="J32" s="10">
        <v>383000</v>
      </c>
      <c r="K32" s="10"/>
      <c r="L32" s="10">
        <v>383000</v>
      </c>
      <c r="N32" s="9"/>
    </row>
    <row r="33" spans="1:20" ht="18" customHeight="1">
      <c r="A33" s="172" t="s">
        <v>153</v>
      </c>
      <c r="B33" s="172"/>
      <c r="C33" s="172"/>
      <c r="D33" s="6">
        <v>9</v>
      </c>
      <c r="E33" s="12"/>
      <c r="F33" s="10">
        <v>661559</v>
      </c>
      <c r="G33" s="103"/>
      <c r="H33" s="10">
        <v>692254</v>
      </c>
      <c r="I33" s="10"/>
      <c r="J33" s="10">
        <v>0</v>
      </c>
      <c r="K33" s="10"/>
      <c r="L33" s="10">
        <v>0</v>
      </c>
      <c r="N33" s="9"/>
    </row>
    <row r="34" spans="1:20" ht="18" customHeight="1">
      <c r="A34" s="15" t="s">
        <v>195</v>
      </c>
      <c r="D34" s="6">
        <v>3</v>
      </c>
      <c r="F34" s="10">
        <v>7572</v>
      </c>
      <c r="G34" s="10"/>
      <c r="H34" s="10">
        <v>7301</v>
      </c>
      <c r="I34" s="10"/>
      <c r="J34" s="10">
        <v>19947</v>
      </c>
      <c r="K34" s="10"/>
      <c r="L34" s="10">
        <v>8467</v>
      </c>
      <c r="N34" s="9"/>
    </row>
    <row r="35" spans="1:20" ht="18" customHeight="1">
      <c r="A35" s="15" t="s">
        <v>15</v>
      </c>
      <c r="D35" s="6">
        <v>3</v>
      </c>
      <c r="F35" s="10">
        <v>40888</v>
      </c>
      <c r="G35" s="10"/>
      <c r="H35" s="10">
        <v>42813</v>
      </c>
      <c r="I35" s="10"/>
      <c r="J35" s="10">
        <v>1258209</v>
      </c>
      <c r="K35" s="10"/>
      <c r="L35" s="10">
        <v>1307890</v>
      </c>
      <c r="N35" s="9"/>
    </row>
    <row r="36" spans="1:20" ht="18" customHeight="1">
      <c r="A36" s="1" t="s">
        <v>17</v>
      </c>
      <c r="E36" s="12"/>
      <c r="F36" s="10">
        <v>309208</v>
      </c>
      <c r="G36" s="10"/>
      <c r="H36" s="10">
        <v>309208</v>
      </c>
      <c r="I36" s="10"/>
      <c r="J36" s="10">
        <v>305390</v>
      </c>
      <c r="K36" s="10"/>
      <c r="L36" s="10">
        <v>305390</v>
      </c>
      <c r="N36" s="9"/>
    </row>
    <row r="37" spans="1:20" ht="18" customHeight="1">
      <c r="A37" s="1" t="s">
        <v>16</v>
      </c>
      <c r="D37" s="6">
        <v>10</v>
      </c>
      <c r="E37" s="12"/>
      <c r="F37" s="10">
        <v>18733854</v>
      </c>
      <c r="G37" s="10"/>
      <c r="H37" s="10">
        <v>17165151</v>
      </c>
      <c r="I37" s="10"/>
      <c r="J37" s="10">
        <v>566657</v>
      </c>
      <c r="K37" s="10"/>
      <c r="L37" s="10">
        <v>574314</v>
      </c>
      <c r="N37" s="9"/>
    </row>
    <row r="38" spans="1:20" ht="18" customHeight="1">
      <c r="A38" s="1" t="s">
        <v>18</v>
      </c>
      <c r="E38" s="12"/>
      <c r="F38" s="10">
        <v>220127</v>
      </c>
      <c r="G38" s="10"/>
      <c r="H38" s="10">
        <v>230341</v>
      </c>
      <c r="I38" s="10"/>
      <c r="J38" s="10">
        <v>0</v>
      </c>
      <c r="K38" s="10"/>
      <c r="L38" s="10">
        <v>0</v>
      </c>
      <c r="N38" s="9"/>
    </row>
    <row r="39" spans="1:20" ht="18" customHeight="1">
      <c r="A39" s="1" t="s">
        <v>19</v>
      </c>
      <c r="E39" s="12"/>
      <c r="F39" s="10">
        <v>3281484</v>
      </c>
      <c r="G39" s="10"/>
      <c r="H39" s="10">
        <v>3547219</v>
      </c>
      <c r="I39" s="10"/>
      <c r="J39" s="10">
        <v>5882</v>
      </c>
      <c r="K39" s="10"/>
      <c r="L39" s="10">
        <v>6334</v>
      </c>
      <c r="M39" s="10"/>
      <c r="N39" s="9"/>
      <c r="O39" s="10"/>
      <c r="P39" s="11"/>
      <c r="Q39" s="11"/>
      <c r="R39" s="11"/>
      <c r="S39" s="76"/>
      <c r="T39" s="76"/>
    </row>
    <row r="40" spans="1:20" ht="18" customHeight="1">
      <c r="A40" s="1" t="s">
        <v>72</v>
      </c>
      <c r="D40" s="6">
        <v>3</v>
      </c>
      <c r="E40" s="1"/>
      <c r="F40" s="101">
        <v>17275966</v>
      </c>
      <c r="G40" s="10"/>
      <c r="H40" s="101">
        <v>17670515</v>
      </c>
      <c r="I40" s="10"/>
      <c r="J40" s="10">
        <v>0</v>
      </c>
      <c r="K40" s="10"/>
      <c r="L40" s="10">
        <v>0</v>
      </c>
      <c r="N40" s="9"/>
    </row>
    <row r="41" spans="1:20" ht="18" customHeight="1">
      <c r="A41" s="1" t="s">
        <v>20</v>
      </c>
      <c r="E41" s="12"/>
      <c r="F41" s="10">
        <v>158450</v>
      </c>
      <c r="G41" s="10"/>
      <c r="H41" s="10">
        <v>133043</v>
      </c>
      <c r="I41" s="10"/>
      <c r="J41" s="10">
        <v>30633</v>
      </c>
      <c r="K41" s="10"/>
      <c r="L41" s="10">
        <v>29942</v>
      </c>
      <c r="N41" s="9"/>
    </row>
    <row r="42" spans="1:20" ht="18" customHeight="1">
      <c r="A42" s="1" t="s">
        <v>21</v>
      </c>
      <c r="E42" s="12"/>
      <c r="F42" s="10">
        <v>672808</v>
      </c>
      <c r="G42" s="10"/>
      <c r="H42" s="10">
        <v>666469</v>
      </c>
      <c r="I42" s="10"/>
      <c r="J42" s="10">
        <v>4428</v>
      </c>
      <c r="K42" s="10"/>
      <c r="L42" s="10">
        <v>13702</v>
      </c>
      <c r="N42" s="9"/>
    </row>
    <row r="43" spans="1:20" ht="18" customHeight="1">
      <c r="A43" s="85" t="s">
        <v>22</v>
      </c>
      <c r="E43" s="12"/>
      <c r="F43" s="13">
        <f>SUM(F27:F42)</f>
        <v>71328604</v>
      </c>
      <c r="G43" s="10"/>
      <c r="H43" s="13">
        <f>SUM(H27:H42)</f>
        <v>70698901</v>
      </c>
      <c r="I43" s="14"/>
      <c r="J43" s="13">
        <f>SUM(J27:J42)</f>
        <v>49358433</v>
      </c>
      <c r="K43" s="10"/>
      <c r="L43" s="13">
        <f>SUM(L27:L42)</f>
        <v>49126839</v>
      </c>
      <c r="N43" s="9"/>
    </row>
    <row r="44" spans="1:20" ht="18" customHeight="1">
      <c r="A44" s="2"/>
      <c r="E44" s="12"/>
      <c r="F44" s="37"/>
      <c r="G44" s="9"/>
      <c r="H44" s="37"/>
      <c r="I44" s="37"/>
      <c r="J44" s="37"/>
      <c r="K44" s="9"/>
      <c r="L44" s="37"/>
      <c r="N44" s="9"/>
    </row>
    <row r="45" spans="1:20" ht="18" customHeight="1" thickBot="1">
      <c r="A45" s="85" t="s">
        <v>23</v>
      </c>
      <c r="E45" s="12"/>
      <c r="F45" s="104">
        <f>F24+F43</f>
        <v>98096582</v>
      </c>
      <c r="G45" s="9"/>
      <c r="H45" s="104">
        <f>H24+H43</f>
        <v>94224831</v>
      </c>
      <c r="I45" s="37"/>
      <c r="J45" s="104">
        <f>J24+J43</f>
        <v>57074560</v>
      </c>
      <c r="K45" s="9"/>
      <c r="L45" s="104">
        <f>L24+L43</f>
        <v>57000959</v>
      </c>
      <c r="N45" s="9"/>
    </row>
    <row r="46" spans="1:20" ht="18" customHeight="1" thickTop="1">
      <c r="A46" s="85"/>
      <c r="E46" s="12"/>
      <c r="F46" s="37"/>
      <c r="G46" s="9"/>
      <c r="H46" s="37"/>
      <c r="I46" s="37"/>
      <c r="J46" s="37"/>
      <c r="K46" s="9"/>
      <c r="L46" s="37"/>
      <c r="N46" s="9"/>
    </row>
    <row r="47" spans="1:20" ht="18" customHeight="1">
      <c r="A47" s="167" t="s">
        <v>0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N47" s="9"/>
    </row>
    <row r="48" spans="1:20" ht="18" customHeight="1">
      <c r="A48" s="166" t="str">
        <f>A2</f>
        <v>Statement of financial position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N48" s="9"/>
    </row>
    <row r="49" spans="1:14" ht="18" customHeight="1">
      <c r="A49" s="2"/>
      <c r="B49" s="2"/>
      <c r="C49" s="2"/>
      <c r="D49" s="155"/>
      <c r="E49" s="155"/>
      <c r="F49" s="155"/>
      <c r="G49" s="155"/>
      <c r="H49" s="155"/>
      <c r="I49" s="155"/>
      <c r="J49" s="105"/>
      <c r="K49" s="105"/>
      <c r="L49" s="105"/>
      <c r="N49" s="9"/>
    </row>
    <row r="50" spans="1:14" ht="18" customHeight="1">
      <c r="A50" s="2"/>
      <c r="B50" s="2"/>
      <c r="C50" s="2"/>
      <c r="D50" s="155"/>
      <c r="E50" s="155"/>
      <c r="F50" s="169" t="s">
        <v>1</v>
      </c>
      <c r="G50" s="169"/>
      <c r="H50" s="169"/>
      <c r="I50" s="155"/>
      <c r="J50" s="169" t="s">
        <v>2</v>
      </c>
      <c r="K50" s="169"/>
      <c r="L50" s="169"/>
      <c r="N50" s="9"/>
    </row>
    <row r="51" spans="1:14" ht="18" customHeight="1">
      <c r="D51" s="3"/>
      <c r="E51" s="155"/>
      <c r="F51" s="170" t="s">
        <v>3</v>
      </c>
      <c r="G51" s="170"/>
      <c r="H51" s="170"/>
      <c r="I51" s="156"/>
      <c r="J51" s="170" t="s">
        <v>3</v>
      </c>
      <c r="K51" s="170"/>
      <c r="L51" s="170"/>
      <c r="N51" s="9"/>
    </row>
    <row r="52" spans="1:14" ht="18" customHeight="1">
      <c r="D52" s="3"/>
      <c r="E52" s="155"/>
      <c r="F52" s="117" t="s">
        <v>85</v>
      </c>
      <c r="G52" s="159"/>
      <c r="H52" s="159" t="s">
        <v>82</v>
      </c>
      <c r="I52" s="112"/>
      <c r="J52" s="117" t="s">
        <v>85</v>
      </c>
      <c r="K52" s="159"/>
      <c r="L52" s="159" t="s">
        <v>82</v>
      </c>
      <c r="N52" s="9"/>
    </row>
    <row r="53" spans="1:14" ht="18" customHeight="1">
      <c r="A53" s="16" t="s">
        <v>24</v>
      </c>
      <c r="B53" s="17"/>
      <c r="C53" s="17"/>
      <c r="D53" s="154" t="s">
        <v>5</v>
      </c>
      <c r="E53" s="154"/>
      <c r="F53" s="111" t="s">
        <v>150</v>
      </c>
      <c r="G53" s="5"/>
      <c r="H53" s="111" t="s">
        <v>86</v>
      </c>
      <c r="I53" s="159"/>
      <c r="J53" s="111" t="s">
        <v>150</v>
      </c>
      <c r="K53" s="5"/>
      <c r="L53" s="111" t="s">
        <v>86</v>
      </c>
      <c r="N53" s="9"/>
    </row>
    <row r="54" spans="1:14" ht="18" customHeight="1">
      <c r="A54" s="16"/>
      <c r="B54" s="17"/>
      <c r="C54" s="17"/>
      <c r="D54" s="154"/>
      <c r="E54" s="154"/>
      <c r="F54" s="111" t="s">
        <v>107</v>
      </c>
      <c r="G54" s="5"/>
      <c r="H54" s="111"/>
      <c r="I54" s="159"/>
      <c r="J54" s="111" t="s">
        <v>107</v>
      </c>
      <c r="K54" s="5"/>
      <c r="L54" s="111"/>
      <c r="N54" s="9"/>
    </row>
    <row r="55" spans="1:14" ht="18" customHeight="1">
      <c r="E55" s="4"/>
      <c r="F55" s="171" t="s">
        <v>93</v>
      </c>
      <c r="G55" s="171"/>
      <c r="H55" s="171"/>
      <c r="I55" s="171"/>
      <c r="J55" s="171"/>
      <c r="K55" s="171"/>
      <c r="L55" s="171"/>
      <c r="N55" s="9"/>
    </row>
    <row r="56" spans="1:14" ht="18" customHeight="1">
      <c r="A56" s="8" t="s">
        <v>25</v>
      </c>
      <c r="F56" s="9"/>
      <c r="G56" s="9"/>
      <c r="H56" s="9"/>
      <c r="I56" s="9"/>
      <c r="J56" s="9"/>
      <c r="K56" s="9"/>
      <c r="L56" s="9"/>
      <c r="N56" s="9"/>
    </row>
    <row r="57" spans="1:14" ht="18" customHeight="1">
      <c r="A57" s="1" t="s">
        <v>79</v>
      </c>
      <c r="F57" s="9">
        <v>4732035</v>
      </c>
      <c r="G57" s="9"/>
      <c r="H57" s="9">
        <v>5190052</v>
      </c>
      <c r="I57" s="9"/>
      <c r="J57" s="9">
        <v>0</v>
      </c>
      <c r="K57" s="9"/>
      <c r="L57" s="9">
        <v>0</v>
      </c>
      <c r="N57" s="9"/>
    </row>
    <row r="58" spans="1:14" ht="18" customHeight="1">
      <c r="A58" s="1" t="s">
        <v>226</v>
      </c>
      <c r="D58" s="6">
        <v>3</v>
      </c>
      <c r="F58" s="9">
        <v>1046435</v>
      </c>
      <c r="G58" s="9"/>
      <c r="H58" s="9">
        <v>1400852</v>
      </c>
      <c r="I58" s="9"/>
      <c r="J58" s="9">
        <v>133036</v>
      </c>
      <c r="K58" s="9">
        <v>0</v>
      </c>
      <c r="L58" s="9">
        <v>236039</v>
      </c>
      <c r="N58" s="9"/>
    </row>
    <row r="59" spans="1:14" ht="18" customHeight="1">
      <c r="A59" s="172" t="s">
        <v>154</v>
      </c>
      <c r="B59" s="172"/>
      <c r="C59" s="172"/>
      <c r="I59" s="9"/>
      <c r="N59" s="9"/>
    </row>
    <row r="60" spans="1:14" ht="18" customHeight="1">
      <c r="A60" s="153"/>
      <c r="B60" s="153" t="s">
        <v>155</v>
      </c>
      <c r="C60" s="153"/>
      <c r="D60" s="6" t="s">
        <v>223</v>
      </c>
      <c r="F60" s="9">
        <v>2565489</v>
      </c>
      <c r="G60" s="9"/>
      <c r="H60" s="9">
        <v>2658281</v>
      </c>
      <c r="I60" s="9"/>
      <c r="J60" s="9">
        <v>0</v>
      </c>
      <c r="K60" s="9"/>
      <c r="L60" s="9">
        <v>0</v>
      </c>
      <c r="N60" s="9"/>
    </row>
    <row r="61" spans="1:14" ht="18" customHeight="1">
      <c r="A61" s="1" t="s">
        <v>108</v>
      </c>
      <c r="D61" s="6">
        <v>12</v>
      </c>
      <c r="F61" s="9">
        <v>640</v>
      </c>
      <c r="G61" s="9"/>
      <c r="H61" s="9">
        <v>1358</v>
      </c>
      <c r="I61" s="9"/>
      <c r="J61" s="9">
        <v>0</v>
      </c>
      <c r="K61" s="9"/>
      <c r="L61" s="9">
        <v>0</v>
      </c>
      <c r="N61" s="9"/>
    </row>
    <row r="62" spans="1:14" ht="18" customHeight="1">
      <c r="A62" s="1" t="s">
        <v>193</v>
      </c>
      <c r="E62" s="12"/>
      <c r="F62" s="9">
        <v>255713</v>
      </c>
      <c r="G62" s="106"/>
      <c r="H62" s="9">
        <v>89475</v>
      </c>
      <c r="I62" s="9"/>
      <c r="J62" s="9">
        <v>0</v>
      </c>
      <c r="K62" s="89"/>
      <c r="L62" s="9">
        <v>0</v>
      </c>
      <c r="N62" s="9"/>
    </row>
    <row r="63" spans="1:14" ht="18" customHeight="1">
      <c r="A63" s="1" t="s">
        <v>26</v>
      </c>
      <c r="E63" s="12"/>
      <c r="F63" s="9">
        <v>218762</v>
      </c>
      <c r="G63" s="106"/>
      <c r="H63" s="9">
        <v>201617</v>
      </c>
      <c r="I63" s="9"/>
      <c r="J63" s="9">
        <v>20180</v>
      </c>
      <c r="K63" s="89">
        <v>0</v>
      </c>
      <c r="L63" s="9">
        <v>20212</v>
      </c>
      <c r="N63" s="9"/>
    </row>
    <row r="64" spans="1:14" ht="18" customHeight="1">
      <c r="A64" s="2" t="s">
        <v>27</v>
      </c>
      <c r="E64" s="12"/>
      <c r="F64" s="102">
        <f>SUM(F57:F63)</f>
        <v>8819074</v>
      </c>
      <c r="G64" s="9"/>
      <c r="H64" s="102">
        <f>SUM(H57:H63)</f>
        <v>9541635</v>
      </c>
      <c r="I64" s="37"/>
      <c r="J64" s="102">
        <f>SUM(J57:J63)</f>
        <v>153216</v>
      </c>
      <c r="K64" s="9"/>
      <c r="L64" s="102">
        <f>SUM(L57:L63)</f>
        <v>256251</v>
      </c>
      <c r="N64" s="9"/>
    </row>
    <row r="65" spans="1:14" ht="9" customHeight="1">
      <c r="A65" s="2"/>
      <c r="E65" s="12"/>
      <c r="F65" s="37"/>
      <c r="G65" s="9"/>
      <c r="H65" s="37"/>
      <c r="I65" s="37"/>
      <c r="J65" s="37"/>
      <c r="K65" s="9"/>
      <c r="L65" s="37"/>
      <c r="N65" s="9"/>
    </row>
    <row r="66" spans="1:14" ht="18" customHeight="1">
      <c r="A66" s="8" t="s">
        <v>28</v>
      </c>
      <c r="E66" s="12"/>
      <c r="F66" s="107"/>
      <c r="G66" s="103"/>
      <c r="H66" s="107"/>
      <c r="I66" s="107"/>
      <c r="J66" s="107"/>
      <c r="K66" s="103"/>
      <c r="L66" s="107"/>
      <c r="N66" s="9"/>
    </row>
    <row r="67" spans="1:14" ht="18" customHeight="1">
      <c r="A67" s="1" t="s">
        <v>142</v>
      </c>
      <c r="D67" s="6" t="s">
        <v>223</v>
      </c>
      <c r="E67" s="12"/>
      <c r="F67" s="9">
        <v>4374671</v>
      </c>
      <c r="G67" s="103"/>
      <c r="H67" s="9">
        <v>2117415</v>
      </c>
      <c r="I67" s="9"/>
      <c r="J67" s="9">
        <v>0</v>
      </c>
      <c r="K67" s="103"/>
      <c r="L67" s="9">
        <v>0</v>
      </c>
      <c r="N67" s="9"/>
    </row>
    <row r="68" spans="1:14" ht="18" customHeight="1">
      <c r="A68" s="1" t="s">
        <v>29</v>
      </c>
      <c r="D68" s="6" t="s">
        <v>223</v>
      </c>
      <c r="E68" s="12"/>
      <c r="F68" s="9">
        <v>19081226</v>
      </c>
      <c r="G68" s="9"/>
      <c r="H68" s="9">
        <v>16139581</v>
      </c>
      <c r="I68" s="9"/>
      <c r="J68" s="9">
        <v>0</v>
      </c>
      <c r="K68" s="9"/>
      <c r="L68" s="9">
        <v>0</v>
      </c>
      <c r="N68" s="9"/>
    </row>
    <row r="69" spans="1:14" ht="18" customHeight="1">
      <c r="A69" s="1" t="s">
        <v>141</v>
      </c>
      <c r="D69" s="6" t="s">
        <v>231</v>
      </c>
      <c r="E69" s="12"/>
      <c r="F69" s="9">
        <v>954066</v>
      </c>
      <c r="G69" s="103"/>
      <c r="H69" s="9">
        <v>1013803</v>
      </c>
      <c r="I69" s="9"/>
      <c r="J69" s="9">
        <v>0</v>
      </c>
      <c r="K69" s="103"/>
      <c r="L69" s="9">
        <v>0</v>
      </c>
      <c r="N69" s="9"/>
    </row>
    <row r="70" spans="1:14" ht="18" customHeight="1">
      <c r="A70" s="1" t="s">
        <v>227</v>
      </c>
      <c r="D70" s="6">
        <v>3</v>
      </c>
      <c r="E70" s="12"/>
      <c r="F70" s="9">
        <v>158668</v>
      </c>
      <c r="G70" s="9"/>
      <c r="H70" s="9">
        <v>150380</v>
      </c>
      <c r="I70" s="9"/>
      <c r="J70" s="9">
        <v>0</v>
      </c>
      <c r="K70" s="9"/>
      <c r="L70" s="9">
        <v>0</v>
      </c>
      <c r="N70" s="9"/>
    </row>
    <row r="71" spans="1:14" ht="18" customHeight="1">
      <c r="A71" s="1" t="s">
        <v>109</v>
      </c>
      <c r="D71" s="6">
        <v>12</v>
      </c>
      <c r="E71" s="12"/>
      <c r="F71" s="9">
        <v>1634</v>
      </c>
      <c r="G71" s="9"/>
      <c r="H71" s="9">
        <v>1808</v>
      </c>
      <c r="I71" s="9"/>
      <c r="J71" s="9">
        <v>0</v>
      </c>
      <c r="K71" s="9"/>
      <c r="L71" s="9">
        <v>0</v>
      </c>
      <c r="N71" s="9"/>
    </row>
    <row r="72" spans="1:14" ht="18" customHeight="1">
      <c r="A72" s="1" t="s">
        <v>30</v>
      </c>
      <c r="E72" s="12"/>
      <c r="F72" s="9">
        <v>1596874</v>
      </c>
      <c r="G72" s="9"/>
      <c r="H72" s="9">
        <v>1700465</v>
      </c>
      <c r="I72" s="9"/>
      <c r="J72" s="9">
        <v>0</v>
      </c>
      <c r="K72" s="9"/>
      <c r="L72" s="9">
        <v>0</v>
      </c>
      <c r="N72" s="9"/>
    </row>
    <row r="73" spans="1:14" ht="18" customHeight="1">
      <c r="A73" s="1" t="s">
        <v>145</v>
      </c>
      <c r="E73" s="12"/>
      <c r="F73" s="9">
        <v>163232</v>
      </c>
      <c r="G73" s="9"/>
      <c r="H73" s="9">
        <v>175688</v>
      </c>
      <c r="I73" s="9"/>
      <c r="J73" s="9">
        <v>136470</v>
      </c>
      <c r="K73" s="9"/>
      <c r="L73" s="9">
        <v>142293</v>
      </c>
      <c r="N73" s="9"/>
    </row>
    <row r="74" spans="1:14" ht="18" customHeight="1">
      <c r="A74" s="1" t="s">
        <v>166</v>
      </c>
      <c r="E74" s="12"/>
      <c r="F74" s="9">
        <v>97513</v>
      </c>
      <c r="G74" s="9"/>
      <c r="H74" s="9">
        <v>102878</v>
      </c>
      <c r="I74" s="9"/>
      <c r="J74" s="9">
        <v>0</v>
      </c>
      <c r="K74" s="9"/>
      <c r="L74" s="9">
        <v>0</v>
      </c>
      <c r="N74" s="9"/>
    </row>
    <row r="75" spans="1:14" ht="18" customHeight="1">
      <c r="A75" s="2" t="s">
        <v>31</v>
      </c>
      <c r="B75" s="2"/>
      <c r="D75" s="18"/>
      <c r="E75" s="19"/>
      <c r="F75" s="108">
        <f>SUM(F67:F74)</f>
        <v>26427884</v>
      </c>
      <c r="G75" s="9"/>
      <c r="H75" s="108">
        <f>SUM(H67:H74)</f>
        <v>21402018</v>
      </c>
      <c r="I75" s="109"/>
      <c r="J75" s="108">
        <f>SUM(J67:J74)</f>
        <v>136470</v>
      </c>
      <c r="K75" s="9"/>
      <c r="L75" s="108">
        <f>SUM(L67:L74)</f>
        <v>142293</v>
      </c>
      <c r="N75" s="9"/>
    </row>
    <row r="76" spans="1:14" ht="18" customHeight="1">
      <c r="A76" s="2" t="s">
        <v>32</v>
      </c>
      <c r="B76" s="2"/>
      <c r="C76" s="2"/>
      <c r="D76" s="18"/>
      <c r="E76" s="19"/>
      <c r="F76" s="110">
        <f>F64+F75</f>
        <v>35246958</v>
      </c>
      <c r="G76" s="9"/>
      <c r="H76" s="110">
        <f>H64+H75</f>
        <v>30943653</v>
      </c>
      <c r="I76" s="37"/>
      <c r="J76" s="110">
        <f>J64+J75</f>
        <v>289686</v>
      </c>
      <c r="K76" s="9"/>
      <c r="L76" s="110">
        <f>L64+L75</f>
        <v>398544</v>
      </c>
      <c r="N76" s="9"/>
    </row>
    <row r="77" spans="1:14" ht="9" customHeight="1">
      <c r="A77" s="2"/>
      <c r="E77" s="12"/>
      <c r="F77" s="37"/>
      <c r="G77" s="9"/>
      <c r="H77" s="37"/>
      <c r="I77" s="37"/>
      <c r="J77" s="37"/>
      <c r="K77" s="9"/>
      <c r="L77" s="37"/>
      <c r="N77" s="9"/>
    </row>
    <row r="78" spans="1:14" ht="18" customHeight="1">
      <c r="A78" s="8" t="s">
        <v>167</v>
      </c>
      <c r="E78" s="12"/>
      <c r="F78" s="9"/>
      <c r="G78" s="9"/>
      <c r="H78" s="9"/>
      <c r="I78" s="9"/>
      <c r="J78" s="9"/>
      <c r="K78" s="9"/>
      <c r="L78" s="9"/>
      <c r="N78" s="9"/>
    </row>
    <row r="79" spans="1:14" ht="18" customHeight="1">
      <c r="A79" s="1" t="s">
        <v>110</v>
      </c>
      <c r="E79" s="12"/>
      <c r="F79" s="9"/>
      <c r="G79" s="9"/>
      <c r="H79" s="9"/>
      <c r="I79" s="9"/>
      <c r="J79" s="9"/>
      <c r="K79" s="9"/>
      <c r="L79" s="9"/>
      <c r="N79" s="9"/>
    </row>
    <row r="80" spans="1:14" ht="18" customHeight="1" thickBot="1">
      <c r="B80" s="1" t="s">
        <v>211</v>
      </c>
      <c r="E80" s="12"/>
      <c r="F80" s="145">
        <v>14500000</v>
      </c>
      <c r="G80" s="9"/>
      <c r="H80" s="145">
        <v>14500000</v>
      </c>
      <c r="I80" s="100"/>
      <c r="J80" s="145">
        <v>14500000</v>
      </c>
      <c r="K80" s="9"/>
      <c r="L80" s="145">
        <v>14500000</v>
      </c>
      <c r="N80" s="9"/>
    </row>
    <row r="81" spans="1:14" ht="18" customHeight="1" thickTop="1">
      <c r="B81" s="1" t="s">
        <v>212</v>
      </c>
      <c r="E81" s="12"/>
      <c r="F81" s="146">
        <v>14500000</v>
      </c>
      <c r="G81" s="9"/>
      <c r="H81" s="146">
        <v>14500000</v>
      </c>
      <c r="I81" s="100"/>
      <c r="J81" s="146">
        <v>14500000</v>
      </c>
      <c r="K81" s="9"/>
      <c r="L81" s="146">
        <v>14500000</v>
      </c>
      <c r="N81" s="9"/>
    </row>
    <row r="82" spans="1:14" ht="18" customHeight="1">
      <c r="A82" s="1" t="s">
        <v>119</v>
      </c>
      <c r="E82" s="12"/>
      <c r="F82" s="100">
        <v>1531778</v>
      </c>
      <c r="G82" s="89"/>
      <c r="H82" s="100">
        <v>1531778</v>
      </c>
      <c r="I82" s="100"/>
      <c r="J82" s="100">
        <v>1531778</v>
      </c>
      <c r="K82" s="89"/>
      <c r="L82" s="100">
        <v>1531778</v>
      </c>
      <c r="N82" s="9"/>
    </row>
    <row r="83" spans="1:14" ht="18" customHeight="1">
      <c r="A83" s="1" t="s">
        <v>84</v>
      </c>
      <c r="E83" s="12"/>
      <c r="N83" s="9"/>
    </row>
    <row r="84" spans="1:14" ht="18" customHeight="1">
      <c r="B84" s="1" t="s">
        <v>76</v>
      </c>
      <c r="E84" s="12"/>
      <c r="F84" s="100">
        <v>0</v>
      </c>
      <c r="G84" s="89"/>
      <c r="H84" s="100">
        <v>0</v>
      </c>
      <c r="I84" s="100"/>
      <c r="J84" s="100">
        <v>221309</v>
      </c>
      <c r="K84" s="89"/>
      <c r="L84" s="100">
        <v>221309</v>
      </c>
      <c r="N84" s="9"/>
    </row>
    <row r="85" spans="1:14" ht="18" customHeight="1">
      <c r="A85" s="1" t="s">
        <v>33</v>
      </c>
      <c r="F85" s="100"/>
      <c r="G85" s="89"/>
      <c r="H85" s="100"/>
      <c r="I85" s="100"/>
      <c r="J85" s="100"/>
      <c r="K85" s="89"/>
      <c r="L85" s="100"/>
      <c r="N85" s="9"/>
    </row>
    <row r="86" spans="1:14" ht="18" customHeight="1">
      <c r="A86" s="20"/>
      <c r="B86" s="1" t="s">
        <v>213</v>
      </c>
      <c r="E86" s="12"/>
      <c r="F86" s="100"/>
      <c r="G86" s="89"/>
      <c r="H86" s="100"/>
      <c r="I86" s="100"/>
      <c r="J86" s="100"/>
      <c r="K86" s="89"/>
      <c r="L86" s="100"/>
      <c r="N86" s="9"/>
    </row>
    <row r="87" spans="1:14" ht="18" customHeight="1">
      <c r="A87" s="20" t="s">
        <v>214</v>
      </c>
      <c r="E87" s="12"/>
      <c r="F87" s="100">
        <v>1450000</v>
      </c>
      <c r="G87" s="89"/>
      <c r="H87" s="100">
        <v>1450000</v>
      </c>
      <c r="I87" s="100"/>
      <c r="J87" s="100">
        <v>1450000</v>
      </c>
      <c r="K87" s="89"/>
      <c r="L87" s="100">
        <v>1450000</v>
      </c>
      <c r="N87" s="9"/>
    </row>
    <row r="88" spans="1:14" ht="18" customHeight="1">
      <c r="A88" s="20"/>
      <c r="B88" s="1" t="s">
        <v>54</v>
      </c>
      <c r="E88" s="12"/>
      <c r="F88" s="100">
        <v>50818543</v>
      </c>
      <c r="G88" s="89"/>
      <c r="H88" s="100">
        <v>50001853</v>
      </c>
      <c r="I88" s="100"/>
      <c r="J88" s="100">
        <v>39104606</v>
      </c>
      <c r="K88" s="89"/>
      <c r="L88" s="100">
        <v>38922147</v>
      </c>
      <c r="N88" s="9"/>
    </row>
    <row r="89" spans="1:14" ht="18" customHeight="1">
      <c r="A89" s="20" t="s">
        <v>168</v>
      </c>
      <c r="E89" s="21"/>
      <c r="F89" s="33">
        <v>-5453152</v>
      </c>
      <c r="G89" s="89"/>
      <c r="H89" s="33">
        <v>-4218343</v>
      </c>
      <c r="I89" s="100"/>
      <c r="J89" s="33">
        <v>-22819</v>
      </c>
      <c r="K89" s="89"/>
      <c r="L89" s="33">
        <v>-22819</v>
      </c>
      <c r="N89" s="9"/>
    </row>
    <row r="90" spans="1:14" ht="18" customHeight="1">
      <c r="A90" s="22" t="s">
        <v>128</v>
      </c>
      <c r="E90" s="21"/>
      <c r="N90" s="9"/>
    </row>
    <row r="91" spans="1:14" ht="18" customHeight="1">
      <c r="A91" s="22"/>
      <c r="B91" s="2" t="s">
        <v>127</v>
      </c>
      <c r="E91" s="21"/>
      <c r="F91" s="96">
        <f>SUM(F81:F89)</f>
        <v>62847169</v>
      </c>
      <c r="G91" s="97"/>
      <c r="H91" s="96">
        <f>SUM(H81:H89)</f>
        <v>63265288</v>
      </c>
      <c r="I91" s="96"/>
      <c r="J91" s="96">
        <f>SUM(J81:J89)</f>
        <v>56784874</v>
      </c>
      <c r="K91" s="97">
        <f>SUM(K81:K89)</f>
        <v>0</v>
      </c>
      <c r="L91" s="96">
        <f>SUM(L81:L89)</f>
        <v>56602415</v>
      </c>
      <c r="N91" s="9"/>
    </row>
    <row r="92" spans="1:14" ht="18" customHeight="1">
      <c r="A92" s="20" t="s">
        <v>34</v>
      </c>
      <c r="E92" s="12"/>
      <c r="F92" s="100">
        <v>2455</v>
      </c>
      <c r="G92" s="89"/>
      <c r="H92" s="100">
        <v>15890</v>
      </c>
      <c r="I92" s="100"/>
      <c r="J92" s="100">
        <v>0</v>
      </c>
      <c r="K92" s="89"/>
      <c r="L92" s="100">
        <v>0</v>
      </c>
      <c r="N92" s="9"/>
    </row>
    <row r="93" spans="1:14" ht="18" customHeight="1">
      <c r="A93" s="22" t="s">
        <v>169</v>
      </c>
      <c r="B93" s="2"/>
      <c r="C93" s="2"/>
      <c r="E93" s="19"/>
      <c r="F93" s="102">
        <f>SUM(F91:F92)</f>
        <v>62849624</v>
      </c>
      <c r="G93" s="37">
        <f>SUM(G91:G92)</f>
        <v>0</v>
      </c>
      <c r="H93" s="102">
        <f>SUM(H91:H92)</f>
        <v>63281178</v>
      </c>
      <c r="I93" s="37"/>
      <c r="J93" s="102">
        <f>SUM(J91:J92)</f>
        <v>56784874</v>
      </c>
      <c r="K93" s="37">
        <f>SUM(K91:K92)</f>
        <v>0</v>
      </c>
      <c r="L93" s="102">
        <f>SUM(L91:L92)</f>
        <v>56602415</v>
      </c>
      <c r="M93" s="23"/>
    </row>
    <row r="94" spans="1:14" ht="18" customHeight="1" thickBot="1">
      <c r="A94" s="22" t="s">
        <v>170</v>
      </c>
      <c r="B94" s="2"/>
      <c r="C94" s="2"/>
      <c r="D94" s="3"/>
      <c r="E94" s="19"/>
      <c r="F94" s="104">
        <f>SUM(F76,F93)</f>
        <v>98096582</v>
      </c>
      <c r="G94" s="37">
        <f>SUM(G76,G93)</f>
        <v>0</v>
      </c>
      <c r="H94" s="104">
        <f>SUM(H76,H93)</f>
        <v>94224831</v>
      </c>
      <c r="I94" s="37"/>
      <c r="J94" s="104">
        <f>SUM(J76,J93)</f>
        <v>57074560</v>
      </c>
      <c r="K94" s="37">
        <f>SUM(K76,K93)</f>
        <v>0</v>
      </c>
      <c r="L94" s="104">
        <f>SUM(L76,L93)</f>
        <v>57000959</v>
      </c>
    </row>
    <row r="95" spans="1:14" ht="18" customHeight="1" thickTop="1">
      <c r="F95" s="9"/>
      <c r="H95" s="9"/>
      <c r="I95" s="9"/>
      <c r="J95" s="9"/>
      <c r="L95" s="9"/>
    </row>
    <row r="96" spans="1:14" ht="18" customHeight="1">
      <c r="F96" s="9"/>
      <c r="H96" s="9"/>
      <c r="I96" s="9"/>
      <c r="J96" s="9"/>
      <c r="L96" s="9"/>
    </row>
    <row r="97" spans="4:12" ht="18" customHeight="1">
      <c r="F97" s="9"/>
      <c r="H97" s="9"/>
      <c r="I97" s="9"/>
      <c r="J97" s="9"/>
      <c r="L97" s="9"/>
    </row>
    <row r="98" spans="4:12" ht="18" customHeight="1">
      <c r="F98" s="9"/>
      <c r="H98" s="9"/>
      <c r="I98" s="9"/>
      <c r="J98" s="9"/>
      <c r="L98" s="9"/>
    </row>
    <row r="99" spans="4:12" ht="18" customHeight="1">
      <c r="F99" s="9"/>
      <c r="H99" s="9"/>
      <c r="I99" s="9"/>
    </row>
    <row r="100" spans="4:12" ht="18" customHeight="1">
      <c r="F100" s="9"/>
      <c r="H100" s="9"/>
      <c r="I100" s="9"/>
    </row>
    <row r="101" spans="4:12" ht="18" customHeight="1">
      <c r="D101" s="7"/>
      <c r="J101" s="12"/>
      <c r="L101" s="12"/>
    </row>
    <row r="102" spans="4:12" ht="18" customHeight="1">
      <c r="D102" s="7"/>
      <c r="J102" s="12"/>
      <c r="L102" s="12"/>
    </row>
  </sheetData>
  <mergeCells count="16">
    <mergeCell ref="A59:C59"/>
    <mergeCell ref="F55:L55"/>
    <mergeCell ref="J50:L50"/>
    <mergeCell ref="J51:L51"/>
    <mergeCell ref="F50:H50"/>
    <mergeCell ref="F51:H51"/>
    <mergeCell ref="A48:L48"/>
    <mergeCell ref="A1:L1"/>
    <mergeCell ref="A2:L2"/>
    <mergeCell ref="J4:L4"/>
    <mergeCell ref="J5:L5"/>
    <mergeCell ref="F9:L9"/>
    <mergeCell ref="A47:L47"/>
    <mergeCell ref="F4:H4"/>
    <mergeCell ref="F5:H5"/>
    <mergeCell ref="A33:C33"/>
  </mergeCells>
  <pageMargins left="0.8" right="0.8" top="0.48" bottom="0.5" header="0.5" footer="0.5"/>
  <pageSetup paperSize="9" scale="80" firstPageNumber="3" fitToHeight="2" orientation="portrait" useFirstPageNumber="1" r:id="rId1"/>
  <headerFooter>
    <oddFooter>&amp;L&amp;"Times New Roman,Regular" The accompanying notes are an integral part of these financial statements.
&amp;"-,Regular"
&amp;C&amp;"Times New Roman,Regular"&amp;P</oddFooter>
  </headerFooter>
  <rowBreaks count="1" manualBreakCount="1">
    <brk id="46" max="16383" man="1"/>
  </rowBreaks>
  <ignoredErrors>
    <ignoredError sqref="I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R57"/>
  <sheetViews>
    <sheetView zoomScaleNormal="100" zoomScaleSheetLayoutView="100" workbookViewId="0">
      <selection activeCell="O10" sqref="O10"/>
    </sheetView>
  </sheetViews>
  <sheetFormatPr defaultColWidth="9.125" defaultRowHeight="18" customHeight="1"/>
  <cols>
    <col min="1" max="1" width="2.625" style="25" customWidth="1"/>
    <col min="2" max="2" width="2.75" style="25" customWidth="1"/>
    <col min="3" max="3" width="43.5" style="25" customWidth="1"/>
    <col min="4" max="4" width="8.5" style="38" customWidth="1"/>
    <col min="5" max="5" width="11" style="25" customWidth="1"/>
    <col min="6" max="6" width="1.25" style="31" customWidth="1"/>
    <col min="7" max="7" width="11.125" style="25" customWidth="1"/>
    <col min="8" max="8" width="1" style="25" customWidth="1"/>
    <col min="9" max="9" width="11" style="25" customWidth="1"/>
    <col min="10" max="10" width="1.125" style="25" customWidth="1"/>
    <col min="11" max="11" width="11" style="25" customWidth="1"/>
    <col min="12" max="12" width="9.125" style="25"/>
    <col min="13" max="13" width="15.375" style="25" customWidth="1"/>
    <col min="14" max="14" width="10.125" style="25" bestFit="1" customWidth="1"/>
    <col min="15" max="16384" width="9.125" style="25"/>
  </cols>
  <sheetData>
    <row r="1" spans="1:18" s="54" customFormat="1" ht="18" customHeight="1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0"/>
      <c r="K1" s="163"/>
    </row>
    <row r="2" spans="1:18" s="54" customFormat="1" ht="18" customHeight="1">
      <c r="A2" s="24" t="s">
        <v>87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8" ht="18" customHeight="1">
      <c r="A3" s="53"/>
      <c r="B3" s="26"/>
      <c r="C3" s="26"/>
      <c r="D3" s="28"/>
      <c r="F3" s="27"/>
      <c r="H3" s="29"/>
      <c r="I3" s="27"/>
      <c r="J3" s="27"/>
      <c r="K3" s="27"/>
    </row>
    <row r="4" spans="1:18" ht="18" customHeight="1">
      <c r="A4" s="26"/>
      <c r="B4" s="26"/>
      <c r="C4" s="26"/>
      <c r="D4" s="28"/>
      <c r="E4" s="173" t="s">
        <v>1</v>
      </c>
      <c r="F4" s="173"/>
      <c r="G4" s="173"/>
      <c r="H4" s="161"/>
      <c r="I4" s="173" t="s">
        <v>2</v>
      </c>
      <c r="J4" s="173"/>
      <c r="K4" s="173"/>
    </row>
    <row r="5" spans="1:18" ht="18" customHeight="1">
      <c r="A5" s="26"/>
      <c r="B5" s="26"/>
      <c r="C5" s="26"/>
      <c r="D5" s="162"/>
      <c r="E5" s="173" t="s">
        <v>3</v>
      </c>
      <c r="F5" s="173"/>
      <c r="G5" s="173"/>
      <c r="H5" s="30"/>
      <c r="I5" s="173" t="s">
        <v>3</v>
      </c>
      <c r="J5" s="173"/>
      <c r="K5" s="173"/>
    </row>
    <row r="6" spans="1:18" s="77" customFormat="1" ht="18" customHeight="1">
      <c r="A6" s="51"/>
      <c r="C6" s="51"/>
      <c r="D6" s="78"/>
      <c r="E6" s="175" t="s">
        <v>88</v>
      </c>
      <c r="F6" s="175"/>
      <c r="G6" s="175"/>
      <c r="H6" s="82"/>
      <c r="I6" s="175" t="s">
        <v>88</v>
      </c>
      <c r="J6" s="175"/>
      <c r="K6" s="175"/>
    </row>
    <row r="7" spans="1:18" s="77" customFormat="1" ht="18" customHeight="1">
      <c r="A7" s="51"/>
      <c r="C7" s="51"/>
      <c r="D7" s="78"/>
      <c r="E7" s="175" t="s">
        <v>85</v>
      </c>
      <c r="F7" s="175"/>
      <c r="G7" s="175"/>
      <c r="H7" s="82"/>
      <c r="I7" s="175" t="s">
        <v>85</v>
      </c>
      <c r="J7" s="175"/>
      <c r="K7" s="175"/>
    </row>
    <row r="8" spans="1:18" ht="18" customHeight="1">
      <c r="A8" s="26"/>
      <c r="B8" s="26"/>
      <c r="C8" s="26"/>
      <c r="D8" s="162" t="s">
        <v>5</v>
      </c>
      <c r="E8" s="111" t="s">
        <v>150</v>
      </c>
      <c r="F8" s="5"/>
      <c r="G8" s="111" t="s">
        <v>86</v>
      </c>
      <c r="H8" s="164"/>
      <c r="I8" s="111" t="s">
        <v>150</v>
      </c>
      <c r="J8" s="5"/>
      <c r="K8" s="111" t="s">
        <v>86</v>
      </c>
    </row>
    <row r="9" spans="1:18" ht="18" customHeight="1">
      <c r="A9" s="26"/>
      <c r="B9" s="26"/>
      <c r="C9" s="26"/>
      <c r="D9" s="162"/>
      <c r="E9" s="174" t="s">
        <v>89</v>
      </c>
      <c r="F9" s="174"/>
      <c r="G9" s="174"/>
      <c r="H9" s="174"/>
      <c r="I9" s="174"/>
      <c r="J9" s="174"/>
      <c r="K9" s="174"/>
    </row>
    <row r="10" spans="1:18" ht="18" customHeight="1">
      <c r="A10" s="25" t="s">
        <v>196</v>
      </c>
      <c r="D10" s="6">
        <v>3</v>
      </c>
      <c r="E10" s="9">
        <v>8093762</v>
      </c>
      <c r="F10" s="9"/>
      <c r="G10" s="9">
        <v>8798054</v>
      </c>
      <c r="H10" s="9"/>
      <c r="I10" s="9">
        <v>0</v>
      </c>
      <c r="J10" s="9"/>
      <c r="K10" s="9">
        <v>0</v>
      </c>
      <c r="M10" s="32"/>
      <c r="N10" s="32"/>
      <c r="O10" s="32"/>
      <c r="P10" s="32"/>
      <c r="Q10" s="32"/>
      <c r="R10" s="32"/>
    </row>
    <row r="11" spans="1:18" ht="18" customHeight="1">
      <c r="A11" s="25" t="s">
        <v>143</v>
      </c>
      <c r="D11" s="6">
        <v>3</v>
      </c>
      <c r="E11" s="9">
        <v>885232</v>
      </c>
      <c r="F11" s="9"/>
      <c r="G11" s="9">
        <v>1056212</v>
      </c>
      <c r="H11" s="9">
        <v>1346178</v>
      </c>
      <c r="I11" s="9">
        <v>0</v>
      </c>
      <c r="J11" s="9"/>
      <c r="K11" s="9">
        <v>0</v>
      </c>
    </row>
    <row r="12" spans="1:18" ht="18" customHeight="1">
      <c r="A12" s="25" t="s">
        <v>197</v>
      </c>
      <c r="D12" s="6">
        <v>3</v>
      </c>
      <c r="E12" s="33">
        <v>-7734395</v>
      </c>
      <c r="F12" s="9"/>
      <c r="G12" s="33">
        <v>-8412043</v>
      </c>
      <c r="H12" s="9"/>
      <c r="I12" s="33">
        <v>0</v>
      </c>
      <c r="J12" s="9"/>
      <c r="K12" s="33">
        <v>0</v>
      </c>
      <c r="M12" s="32"/>
      <c r="N12" s="32"/>
      <c r="O12" s="32"/>
      <c r="P12" s="32"/>
      <c r="Q12" s="32"/>
      <c r="R12" s="32"/>
    </row>
    <row r="13" spans="1:18" ht="18" customHeight="1">
      <c r="A13" s="26" t="s">
        <v>35</v>
      </c>
      <c r="B13" s="26"/>
      <c r="D13" s="6"/>
      <c r="E13" s="34">
        <f>SUM(E10:E12)</f>
        <v>1244599</v>
      </c>
      <c r="F13" s="34">
        <f>SUM(F10:F12)</f>
        <v>0</v>
      </c>
      <c r="G13" s="34">
        <f>SUM(G10:G12)</f>
        <v>1442223</v>
      </c>
      <c r="H13" s="34"/>
      <c r="I13" s="9">
        <f>SUM(I10:I12)</f>
        <v>0</v>
      </c>
      <c r="J13" s="9"/>
      <c r="K13" s="9">
        <f>SUM(K10:K12)</f>
        <v>0</v>
      </c>
      <c r="M13" s="32"/>
      <c r="N13" s="32"/>
      <c r="O13" s="32"/>
      <c r="P13" s="32"/>
      <c r="Q13" s="32"/>
      <c r="R13" s="32"/>
    </row>
    <row r="14" spans="1:18" ht="12" customHeight="1">
      <c r="A14" s="26"/>
      <c r="B14" s="26"/>
      <c r="D14" s="6"/>
      <c r="E14" s="34"/>
      <c r="F14" s="34"/>
      <c r="G14" s="34"/>
      <c r="H14" s="34"/>
      <c r="I14" s="9"/>
      <c r="J14" s="9"/>
      <c r="K14" s="9"/>
      <c r="M14" s="32"/>
      <c r="N14" s="32"/>
      <c r="O14" s="32"/>
      <c r="P14" s="32"/>
      <c r="Q14" s="32"/>
      <c r="R14" s="32"/>
    </row>
    <row r="15" spans="1:18" ht="18" customHeight="1">
      <c r="A15" s="25" t="s">
        <v>68</v>
      </c>
      <c r="D15" s="6">
        <v>3</v>
      </c>
      <c r="E15" s="9">
        <v>59500</v>
      </c>
      <c r="F15" s="9"/>
      <c r="G15" s="9">
        <v>60800</v>
      </c>
      <c r="H15" s="9"/>
      <c r="I15" s="9">
        <v>101644</v>
      </c>
      <c r="J15" s="9"/>
      <c r="K15" s="9">
        <v>98584</v>
      </c>
      <c r="M15" s="32"/>
      <c r="N15" s="32"/>
      <c r="O15" s="32"/>
      <c r="P15" s="32"/>
      <c r="Q15" s="32"/>
      <c r="R15" s="32"/>
    </row>
    <row r="16" spans="1:18" ht="18" customHeight="1">
      <c r="A16" s="25" t="s">
        <v>37</v>
      </c>
      <c r="D16" s="6">
        <v>3</v>
      </c>
      <c r="E16" s="9">
        <v>32090</v>
      </c>
      <c r="F16" s="9"/>
      <c r="G16" s="9">
        <v>47201</v>
      </c>
      <c r="H16" s="9"/>
      <c r="I16" s="9">
        <v>45214</v>
      </c>
      <c r="J16" s="9"/>
      <c r="K16" s="9">
        <v>90649</v>
      </c>
      <c r="M16" s="32"/>
      <c r="N16" s="32"/>
      <c r="O16" s="32"/>
      <c r="P16" s="32"/>
      <c r="Q16" s="32"/>
      <c r="R16" s="32"/>
    </row>
    <row r="17" spans="1:18" ht="18" customHeight="1">
      <c r="A17" s="25" t="s">
        <v>36</v>
      </c>
      <c r="D17" s="6" t="s">
        <v>232</v>
      </c>
      <c r="E17" s="9">
        <v>0</v>
      </c>
      <c r="F17" s="9"/>
      <c r="G17" s="9">
        <v>0</v>
      </c>
      <c r="H17" s="9"/>
      <c r="I17" s="9">
        <v>376379</v>
      </c>
      <c r="J17" s="9"/>
      <c r="K17" s="9">
        <v>1035185</v>
      </c>
      <c r="M17" s="32"/>
      <c r="N17" s="32"/>
      <c r="O17" s="32"/>
      <c r="P17" s="32"/>
      <c r="Q17" s="32"/>
      <c r="R17" s="32"/>
    </row>
    <row r="18" spans="1:18" ht="18" customHeight="1">
      <c r="A18" s="25" t="s">
        <v>120</v>
      </c>
      <c r="D18" s="6">
        <v>3</v>
      </c>
      <c r="E18" s="9">
        <v>0</v>
      </c>
      <c r="F18" s="9"/>
      <c r="G18" s="9">
        <v>0</v>
      </c>
      <c r="H18" s="9"/>
      <c r="I18" s="9">
        <v>0</v>
      </c>
      <c r="J18" s="9"/>
      <c r="K18" s="9">
        <v>9800</v>
      </c>
      <c r="M18" s="32"/>
      <c r="N18" s="32"/>
      <c r="O18" s="32"/>
      <c r="P18" s="32"/>
      <c r="Q18" s="32"/>
      <c r="R18" s="32"/>
    </row>
    <row r="19" spans="1:18" ht="18" customHeight="1">
      <c r="A19" s="25" t="s">
        <v>38</v>
      </c>
      <c r="D19" s="6">
        <v>3</v>
      </c>
      <c r="E19" s="9">
        <v>20487</v>
      </c>
      <c r="F19" s="9"/>
      <c r="G19" s="9">
        <v>101352</v>
      </c>
      <c r="H19" s="9"/>
      <c r="I19" s="9">
        <v>918</v>
      </c>
      <c r="J19" s="9"/>
      <c r="K19" s="9">
        <v>450</v>
      </c>
      <c r="M19" s="32"/>
      <c r="N19" s="32"/>
      <c r="O19" s="32"/>
      <c r="P19" s="32"/>
      <c r="Q19" s="32"/>
      <c r="R19" s="32"/>
    </row>
    <row r="20" spans="1:18" ht="18" customHeight="1">
      <c r="A20" s="25" t="s">
        <v>39</v>
      </c>
      <c r="D20" s="6">
        <v>3</v>
      </c>
      <c r="E20" s="9">
        <v>-405629</v>
      </c>
      <c r="F20" s="9"/>
      <c r="G20" s="9">
        <v>-435729</v>
      </c>
      <c r="H20" s="9"/>
      <c r="I20" s="9">
        <v>-271134</v>
      </c>
      <c r="J20" s="9"/>
      <c r="K20" s="9">
        <v>-274376</v>
      </c>
      <c r="M20" s="32"/>
      <c r="N20" s="32"/>
      <c r="O20" s="32"/>
      <c r="P20" s="32"/>
      <c r="Q20" s="32"/>
      <c r="R20" s="32"/>
    </row>
    <row r="21" spans="1:18" ht="18" customHeight="1">
      <c r="A21" s="25" t="s">
        <v>83</v>
      </c>
      <c r="D21" s="6"/>
      <c r="E21" s="9">
        <v>-344099</v>
      </c>
      <c r="F21" s="9"/>
      <c r="G21" s="9">
        <v>233002</v>
      </c>
      <c r="H21" s="9"/>
      <c r="I21" s="9">
        <v>-69777</v>
      </c>
      <c r="J21" s="9"/>
      <c r="K21" s="9">
        <v>-53505</v>
      </c>
      <c r="M21" s="32"/>
      <c r="N21" s="32"/>
      <c r="O21" s="32"/>
      <c r="P21" s="32"/>
      <c r="Q21" s="32"/>
      <c r="R21" s="32"/>
    </row>
    <row r="22" spans="1:18" ht="18" customHeight="1">
      <c r="A22" s="20" t="s">
        <v>40</v>
      </c>
      <c r="D22" s="6">
        <v>3</v>
      </c>
      <c r="E22" s="9">
        <v>-434760</v>
      </c>
      <c r="F22" s="35"/>
      <c r="G22" s="9">
        <v>-400372</v>
      </c>
      <c r="H22" s="35"/>
      <c r="I22" s="9">
        <v>0</v>
      </c>
      <c r="J22" s="35"/>
      <c r="K22" s="9">
        <v>-15595</v>
      </c>
      <c r="M22" s="32"/>
      <c r="N22" s="32"/>
      <c r="O22" s="32"/>
      <c r="P22" s="32"/>
      <c r="Q22" s="32"/>
      <c r="R22" s="32"/>
    </row>
    <row r="23" spans="1:18" ht="18" customHeight="1">
      <c r="A23" s="20" t="s">
        <v>136</v>
      </c>
      <c r="D23" s="6">
        <v>6</v>
      </c>
      <c r="E23" s="9">
        <v>845819</v>
      </c>
      <c r="F23" s="118"/>
      <c r="G23" s="9">
        <v>526705</v>
      </c>
      <c r="H23" s="118"/>
      <c r="I23" s="9">
        <v>0</v>
      </c>
      <c r="J23" s="118"/>
      <c r="K23" s="9">
        <v>0</v>
      </c>
      <c r="M23" s="32"/>
      <c r="N23" s="32"/>
      <c r="O23" s="32"/>
      <c r="P23" s="32"/>
      <c r="Q23" s="32"/>
      <c r="R23" s="32"/>
    </row>
    <row r="24" spans="1:18" ht="18" customHeight="1">
      <c r="A24" s="26" t="s">
        <v>41</v>
      </c>
      <c r="D24" s="6"/>
      <c r="E24" s="36">
        <f>SUM(E13:E23)</f>
        <v>1018007</v>
      </c>
      <c r="F24" s="37"/>
      <c r="G24" s="36">
        <f>SUM(G13:G23)</f>
        <v>1575182</v>
      </c>
      <c r="H24" s="37"/>
      <c r="I24" s="36">
        <f>SUM(I13:I23)</f>
        <v>183244</v>
      </c>
      <c r="J24" s="37"/>
      <c r="K24" s="36">
        <f>SUM(K13:K23)</f>
        <v>891192</v>
      </c>
      <c r="M24" s="32"/>
      <c r="N24" s="32"/>
      <c r="O24" s="32"/>
      <c r="P24" s="32"/>
      <c r="Q24" s="32"/>
      <c r="R24" s="32"/>
    </row>
    <row r="25" spans="1:18" ht="18" customHeight="1">
      <c r="A25" s="20" t="s">
        <v>121</v>
      </c>
      <c r="D25" s="38">
        <v>14</v>
      </c>
      <c r="E25" s="33">
        <v>-229051</v>
      </c>
      <c r="F25" s="35"/>
      <c r="G25" s="33">
        <v>-247058</v>
      </c>
      <c r="H25" s="35"/>
      <c r="I25" s="33">
        <v>-785</v>
      </c>
      <c r="J25" s="35"/>
      <c r="K25" s="33">
        <v>1005</v>
      </c>
      <c r="M25" s="32"/>
      <c r="N25" s="32"/>
      <c r="O25" s="32"/>
      <c r="P25" s="32"/>
      <c r="Q25" s="32"/>
      <c r="R25" s="32"/>
    </row>
    <row r="26" spans="1:18" ht="18" customHeight="1">
      <c r="A26" s="26" t="s">
        <v>90</v>
      </c>
      <c r="C26" s="26"/>
      <c r="D26" s="39"/>
      <c r="E26" s="40">
        <f>SUM(E24:E25)</f>
        <v>788956</v>
      </c>
      <c r="F26" s="41"/>
      <c r="G26" s="40">
        <f>SUM(G24:G25)</f>
        <v>1328124</v>
      </c>
      <c r="H26" s="41"/>
      <c r="I26" s="40">
        <f>SUM(I24:I25)</f>
        <v>182459</v>
      </c>
      <c r="J26" s="41"/>
      <c r="K26" s="40">
        <f>SUM(K24:K25)</f>
        <v>892197</v>
      </c>
      <c r="M26" s="32"/>
      <c r="N26" s="32"/>
      <c r="O26" s="32"/>
      <c r="P26" s="32"/>
      <c r="Q26" s="32"/>
      <c r="R26" s="32"/>
    </row>
    <row r="27" spans="1:18" ht="12" customHeight="1">
      <c r="A27" s="26"/>
      <c r="C27" s="26"/>
      <c r="D27" s="39"/>
      <c r="E27" s="42"/>
      <c r="F27" s="43"/>
      <c r="G27" s="42"/>
      <c r="H27" s="43"/>
      <c r="I27" s="42"/>
      <c r="J27" s="44"/>
      <c r="K27" s="42"/>
    </row>
    <row r="28" spans="1:18" ht="18" customHeight="1">
      <c r="A28" s="26" t="s">
        <v>194</v>
      </c>
      <c r="C28" s="26"/>
      <c r="D28" s="39"/>
      <c r="E28" s="42"/>
      <c r="F28" s="43"/>
      <c r="G28" s="42"/>
      <c r="H28" s="43"/>
      <c r="I28" s="42"/>
      <c r="J28" s="44"/>
      <c r="K28" s="42"/>
    </row>
    <row r="29" spans="1:18" s="133" customFormat="1" ht="18" customHeight="1">
      <c r="A29" s="115" t="s">
        <v>160</v>
      </c>
      <c r="C29" s="134"/>
      <c r="D29" s="135"/>
      <c r="E29" s="37"/>
      <c r="F29" s="42"/>
      <c r="G29" s="37"/>
      <c r="H29" s="42"/>
      <c r="I29" s="37"/>
      <c r="J29" s="42"/>
      <c r="K29" s="37"/>
      <c r="M29" s="62"/>
    </row>
    <row r="30" spans="1:18" ht="18" customHeight="1">
      <c r="A30" s="25" t="s">
        <v>171</v>
      </c>
      <c r="D30" s="39"/>
      <c r="E30" s="9">
        <v>-958865</v>
      </c>
      <c r="F30" s="43"/>
      <c r="G30" s="9">
        <v>-386037</v>
      </c>
      <c r="H30" s="43"/>
      <c r="I30" s="9">
        <v>0</v>
      </c>
      <c r="J30" s="44"/>
      <c r="K30" s="9">
        <v>0</v>
      </c>
    </row>
    <row r="31" spans="1:18" ht="18" customHeight="1">
      <c r="A31" s="25" t="s">
        <v>172</v>
      </c>
      <c r="D31" s="39"/>
      <c r="E31" s="9">
        <v>-263332</v>
      </c>
      <c r="F31" s="43"/>
      <c r="G31" s="9">
        <v>188027</v>
      </c>
      <c r="H31" s="43"/>
      <c r="I31" s="9">
        <v>0</v>
      </c>
      <c r="J31" s="44"/>
      <c r="K31" s="9">
        <v>0</v>
      </c>
    </row>
    <row r="32" spans="1:18" ht="18" customHeight="1">
      <c r="A32" s="25" t="s">
        <v>235</v>
      </c>
      <c r="D32" s="38">
        <v>6</v>
      </c>
      <c r="E32" s="33">
        <v>214</v>
      </c>
      <c r="F32" s="43"/>
      <c r="G32" s="33">
        <v>120</v>
      </c>
      <c r="H32" s="43"/>
      <c r="I32" s="33">
        <v>0</v>
      </c>
      <c r="J32" s="44"/>
      <c r="K32" s="33">
        <v>0</v>
      </c>
    </row>
    <row r="33" spans="1:13" s="134" customFormat="1" ht="18" customHeight="1">
      <c r="A33" s="134" t="s">
        <v>161</v>
      </c>
      <c r="D33" s="135"/>
      <c r="M33" s="60"/>
    </row>
    <row r="34" spans="1:13" s="134" customFormat="1" ht="18" customHeight="1">
      <c r="B34" s="134" t="s">
        <v>162</v>
      </c>
      <c r="D34" s="135"/>
      <c r="E34" s="110">
        <f>SUM(E30:E32)</f>
        <v>-1221983</v>
      </c>
      <c r="F34" s="42"/>
      <c r="G34" s="110">
        <f>SUM(G30:G32)</f>
        <v>-197890</v>
      </c>
      <c r="H34" s="42"/>
      <c r="I34" s="110">
        <f>SUM(I30:I32)</f>
        <v>0</v>
      </c>
      <c r="J34" s="42"/>
      <c r="K34" s="110">
        <f>SUM(K30:K32)</f>
        <v>0</v>
      </c>
      <c r="M34" s="60"/>
    </row>
    <row r="35" spans="1:13" s="134" customFormat="1" ht="12" customHeight="1">
      <c r="D35" s="135"/>
      <c r="E35" s="37"/>
      <c r="F35" s="42"/>
      <c r="G35" s="37"/>
      <c r="H35" s="42"/>
      <c r="I35" s="37"/>
      <c r="J35" s="42"/>
      <c r="K35" s="37"/>
      <c r="M35" s="60"/>
    </row>
    <row r="36" spans="1:13" s="134" customFormat="1" ht="18" customHeight="1">
      <c r="A36" s="115" t="s">
        <v>163</v>
      </c>
      <c r="D36" s="135"/>
      <c r="E36" s="37"/>
      <c r="F36" s="42"/>
      <c r="G36" s="37"/>
      <c r="H36" s="42"/>
      <c r="I36" s="37"/>
      <c r="J36" s="42"/>
      <c r="K36" s="37"/>
      <c r="M36" s="60"/>
    </row>
    <row r="37" spans="1:13" s="134" customFormat="1" ht="18" customHeight="1">
      <c r="A37" s="133" t="s">
        <v>173</v>
      </c>
      <c r="D37" s="135"/>
      <c r="E37" s="100">
        <v>1748</v>
      </c>
      <c r="F37" s="42"/>
      <c r="G37" s="100">
        <v>0</v>
      </c>
      <c r="H37" s="165"/>
      <c r="I37" s="100">
        <v>0</v>
      </c>
      <c r="J37" s="165"/>
      <c r="K37" s="100">
        <v>0</v>
      </c>
      <c r="M37" s="60"/>
    </row>
    <row r="38" spans="1:13" s="134" customFormat="1" ht="18" customHeight="1">
      <c r="A38" s="25" t="s">
        <v>234</v>
      </c>
      <c r="D38" s="38">
        <v>6</v>
      </c>
      <c r="E38" s="100">
        <v>-275</v>
      </c>
      <c r="F38" s="42"/>
      <c r="G38" s="100">
        <v>0</v>
      </c>
      <c r="H38" s="165"/>
      <c r="I38" s="100">
        <v>0</v>
      </c>
      <c r="J38" s="165"/>
      <c r="K38" s="100">
        <v>0</v>
      </c>
      <c r="M38" s="60"/>
    </row>
    <row r="39" spans="1:13" s="134" customFormat="1" ht="18" customHeight="1">
      <c r="A39" s="134" t="s">
        <v>164</v>
      </c>
      <c r="D39" s="135"/>
      <c r="E39" s="13">
        <f>SUM(E37:E38)</f>
        <v>1473</v>
      </c>
      <c r="F39" s="42"/>
      <c r="G39" s="13">
        <f>SUM(G37:G38)</f>
        <v>0</v>
      </c>
      <c r="H39" s="42"/>
      <c r="I39" s="13">
        <f>SUM(I37:I38)</f>
        <v>0</v>
      </c>
      <c r="J39" s="42"/>
      <c r="K39" s="13">
        <f>SUM(K37:K38)</f>
        <v>0</v>
      </c>
      <c r="M39" s="60"/>
    </row>
    <row r="40" spans="1:13" s="134" customFormat="1" ht="18" customHeight="1">
      <c r="A40" s="134" t="s">
        <v>174</v>
      </c>
      <c r="D40" s="135"/>
      <c r="E40" s="14"/>
      <c r="F40" s="42"/>
      <c r="G40" s="14"/>
      <c r="H40" s="42"/>
      <c r="I40" s="14"/>
      <c r="J40" s="42"/>
      <c r="K40" s="14"/>
      <c r="M40" s="60"/>
    </row>
    <row r="41" spans="1:13" s="134" customFormat="1" ht="18" customHeight="1">
      <c r="B41" s="134" t="s">
        <v>215</v>
      </c>
      <c r="D41" s="135"/>
      <c r="E41" s="143">
        <f>E34+E39</f>
        <v>-1220510</v>
      </c>
      <c r="F41" s="42"/>
      <c r="G41" s="143">
        <f>G34+G39</f>
        <v>-197890</v>
      </c>
      <c r="H41" s="42"/>
      <c r="I41" s="143">
        <f>I34+I39</f>
        <v>0</v>
      </c>
      <c r="J41" s="42"/>
      <c r="K41" s="143">
        <f>K34+K39</f>
        <v>0</v>
      </c>
      <c r="M41" s="60"/>
    </row>
    <row r="42" spans="1:13" ht="18" customHeight="1" thickBot="1">
      <c r="A42" s="26" t="s">
        <v>175</v>
      </c>
      <c r="E42" s="144">
        <f>E26+E41</f>
        <v>-431554</v>
      </c>
      <c r="F42" s="42"/>
      <c r="G42" s="144">
        <f>G26+G41</f>
        <v>1130234</v>
      </c>
      <c r="H42" s="144"/>
      <c r="I42" s="144">
        <f>I26+I41</f>
        <v>182459</v>
      </c>
      <c r="J42" s="45"/>
      <c r="K42" s="144">
        <f>K26+K41</f>
        <v>892197</v>
      </c>
      <c r="M42" s="59"/>
    </row>
    <row r="43" spans="1:13" ht="12" customHeight="1" thickTop="1">
      <c r="M43" s="62"/>
    </row>
    <row r="44" spans="1:13" ht="18" customHeight="1">
      <c r="A44" s="47" t="s">
        <v>74</v>
      </c>
      <c r="B44" s="83"/>
      <c r="C44" s="83"/>
      <c r="D44" s="48"/>
      <c r="E44" s="49"/>
      <c r="F44" s="50"/>
      <c r="G44" s="49"/>
      <c r="I44" s="49"/>
      <c r="K44" s="49"/>
    </row>
    <row r="45" spans="1:13" ht="18" customHeight="1">
      <c r="A45" s="51"/>
      <c r="B45" s="83" t="s">
        <v>216</v>
      </c>
      <c r="C45" s="83"/>
      <c r="E45" s="9">
        <v>816690</v>
      </c>
      <c r="F45" s="49"/>
      <c r="G45" s="9">
        <v>1358438</v>
      </c>
      <c r="H45" s="49"/>
      <c r="I45" s="9">
        <v>182459</v>
      </c>
      <c r="J45" s="49"/>
      <c r="K45" s="9">
        <v>892197</v>
      </c>
    </row>
    <row r="46" spans="1:13" ht="18" customHeight="1">
      <c r="A46" s="52"/>
      <c r="B46" s="83" t="s">
        <v>34</v>
      </c>
      <c r="C46" s="83"/>
      <c r="E46" s="9">
        <v>-27734</v>
      </c>
      <c r="F46" s="49"/>
      <c r="G46" s="9">
        <v>-30314</v>
      </c>
      <c r="H46" s="49"/>
      <c r="I46" s="9">
        <v>0</v>
      </c>
      <c r="J46" s="49"/>
      <c r="K46" s="9">
        <v>0</v>
      </c>
    </row>
    <row r="47" spans="1:13" ht="18" customHeight="1" thickBot="1">
      <c r="A47" s="84" t="s">
        <v>90</v>
      </c>
      <c r="B47" s="83"/>
      <c r="C47" s="83"/>
      <c r="E47" s="46">
        <f>SUM(E45:E46)</f>
        <v>788956</v>
      </c>
      <c r="F47" s="49"/>
      <c r="G47" s="46">
        <f>SUM(G45:G46)</f>
        <v>1328124</v>
      </c>
      <c r="H47" s="49"/>
      <c r="I47" s="46">
        <f>SUM(I45:I46)</f>
        <v>182459</v>
      </c>
      <c r="J47" s="49"/>
      <c r="K47" s="46">
        <f>SUM(K45:K46)</f>
        <v>892197</v>
      </c>
    </row>
    <row r="48" spans="1:13" ht="12" customHeight="1" thickTop="1"/>
    <row r="49" spans="1:11" ht="18" customHeight="1">
      <c r="A49" s="47" t="s">
        <v>176</v>
      </c>
      <c r="B49" s="83"/>
      <c r="C49" s="83"/>
      <c r="D49" s="48"/>
      <c r="E49" s="49"/>
      <c r="F49" s="50"/>
      <c r="G49" s="49"/>
      <c r="I49" s="49"/>
      <c r="K49" s="49"/>
    </row>
    <row r="50" spans="1:11" ht="18" customHeight="1">
      <c r="A50" s="51"/>
      <c r="B50" s="83" t="s">
        <v>216</v>
      </c>
      <c r="C50" s="83"/>
      <c r="E50" s="9">
        <v>-418119</v>
      </c>
      <c r="F50" s="49"/>
      <c r="G50" s="9">
        <v>1156283</v>
      </c>
      <c r="H50" s="49"/>
      <c r="I50" s="9">
        <v>182459</v>
      </c>
      <c r="J50" s="49"/>
      <c r="K50" s="9">
        <v>892197</v>
      </c>
    </row>
    <row r="51" spans="1:11" ht="18" customHeight="1">
      <c r="A51" s="52"/>
      <c r="B51" s="83" t="s">
        <v>34</v>
      </c>
      <c r="C51" s="83"/>
      <c r="E51" s="9">
        <v>-13435</v>
      </c>
      <c r="F51" s="50"/>
      <c r="G51" s="9">
        <v>-26049</v>
      </c>
      <c r="I51" s="9">
        <v>0</v>
      </c>
      <c r="K51" s="9">
        <v>0</v>
      </c>
    </row>
    <row r="52" spans="1:11" ht="18" customHeight="1" thickBot="1">
      <c r="A52" s="84" t="s">
        <v>175</v>
      </c>
      <c r="B52" s="83"/>
      <c r="C52" s="83"/>
      <c r="E52" s="46">
        <f>SUM(E50:E51)</f>
        <v>-431554</v>
      </c>
      <c r="F52" s="49"/>
      <c r="G52" s="46">
        <f>SUM(G50:G51)</f>
        <v>1130234</v>
      </c>
      <c r="H52" s="49"/>
      <c r="I52" s="46">
        <f>SUM(I50:I51)</f>
        <v>182459</v>
      </c>
      <c r="J52" s="49"/>
      <c r="K52" s="46">
        <f>SUM(K50:K51)</f>
        <v>892197</v>
      </c>
    </row>
    <row r="53" spans="1:11" ht="12" customHeight="1" thickTop="1"/>
    <row r="54" spans="1:11" s="26" customFormat="1" ht="18" customHeight="1" thickBot="1">
      <c r="A54" s="119" t="s">
        <v>129</v>
      </c>
      <c r="D54" s="38">
        <v>15</v>
      </c>
      <c r="E54" s="113">
        <f>E45/1450000</f>
        <v>0.56323448275862065</v>
      </c>
      <c r="F54" s="114"/>
      <c r="G54" s="113">
        <f>G45/1450000</f>
        <v>0.9368537931034483</v>
      </c>
      <c r="H54" s="114"/>
      <c r="I54" s="113">
        <f>I45/1450000</f>
        <v>0.12583379310344828</v>
      </c>
      <c r="J54" s="114"/>
      <c r="K54" s="113">
        <f>K45/1450000</f>
        <v>0.61530827586206893</v>
      </c>
    </row>
    <row r="55" spans="1:11" ht="12" customHeight="1" thickTop="1"/>
    <row r="56" spans="1:11" ht="18" customHeight="1">
      <c r="E56" s="49"/>
      <c r="G56" s="49"/>
      <c r="I56" s="49"/>
      <c r="K56" s="49"/>
    </row>
    <row r="57" spans="1:11" ht="18" customHeight="1">
      <c r="E57" s="49"/>
      <c r="G57" s="49"/>
      <c r="I57" s="49"/>
      <c r="K57" s="49"/>
    </row>
  </sheetData>
  <mergeCells count="9">
    <mergeCell ref="E4:G4"/>
    <mergeCell ref="I4:K4"/>
    <mergeCell ref="E9:K9"/>
    <mergeCell ref="E5:G5"/>
    <mergeCell ref="I5:K5"/>
    <mergeCell ref="E6:G6"/>
    <mergeCell ref="I6:K6"/>
    <mergeCell ref="E7:G7"/>
    <mergeCell ref="I7:K7"/>
  </mergeCells>
  <pageMargins left="0.8" right="0.8" top="0.48" bottom="0.5" header="0.5" footer="0.5"/>
  <pageSetup paperSize="9" scale="76" firstPageNumber="5" fitToHeight="0" orientation="portrait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B21"/>
  <sheetViews>
    <sheetView zoomScaleNormal="100" zoomScaleSheetLayoutView="100" workbookViewId="0">
      <selection activeCell="AC7" sqref="AC7"/>
    </sheetView>
  </sheetViews>
  <sheetFormatPr defaultColWidth="9.125" defaultRowHeight="22.5" customHeight="1"/>
  <cols>
    <col min="1" max="2" width="2.375" style="55" customWidth="1"/>
    <col min="3" max="3" width="40.125" style="55" customWidth="1"/>
    <col min="4" max="4" width="11.375" style="55" customWidth="1"/>
    <col min="5" max="5" width="1.125" style="61" customWidth="1"/>
    <col min="6" max="6" width="10.125" style="55" customWidth="1"/>
    <col min="7" max="7" width="1" style="61" customWidth="1"/>
    <col min="8" max="8" width="11.25" style="61" customWidth="1"/>
    <col min="9" max="9" width="1.125" style="61" customWidth="1"/>
    <col min="10" max="10" width="13" style="55" customWidth="1"/>
    <col min="11" max="11" width="1" style="55" customWidth="1"/>
    <col min="12" max="12" width="13" style="55" customWidth="1"/>
    <col min="13" max="13" width="1.125" style="55" customWidth="1"/>
    <col min="14" max="14" width="10.25" style="55" customWidth="1"/>
    <col min="15" max="15" width="1.125" style="55" customWidth="1"/>
    <col min="16" max="16" width="14" style="55" bestFit="1" customWidth="1"/>
    <col min="17" max="17" width="1.125" style="55" customWidth="1"/>
    <col min="18" max="18" width="13.375" style="55" customWidth="1"/>
    <col min="19" max="19" width="1" style="55" customWidth="1"/>
    <col min="20" max="20" width="12.375" style="55" customWidth="1"/>
    <col min="21" max="21" width="0.875" style="55" customWidth="1"/>
    <col min="22" max="22" width="11.75" style="55" customWidth="1"/>
    <col min="23" max="23" width="1" style="55" customWidth="1"/>
    <col min="24" max="24" width="9.5" style="55" customWidth="1"/>
    <col min="25" max="25" width="1.125" style="55" customWidth="1"/>
    <col min="26" max="26" width="11.125" style="55" customWidth="1"/>
    <col min="27" max="27" width="1.125" style="55" customWidth="1"/>
    <col min="28" max="28" width="11.875" style="57" customWidth="1"/>
    <col min="29" max="29" width="17.625" style="55" bestFit="1" customWidth="1"/>
    <col min="30" max="30" width="0.75" style="55" customWidth="1"/>
    <col min="31" max="31" width="13.125" style="55" customWidth="1"/>
    <col min="32" max="16384" width="9.125" style="55"/>
  </cols>
  <sheetData>
    <row r="1" spans="1:28" ht="22.5" customHeight="1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68"/>
      <c r="AA1" s="68"/>
      <c r="AB1" s="67"/>
    </row>
    <row r="2" spans="1:28" ht="22.5" customHeight="1">
      <c r="A2" s="166" t="s">
        <v>137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99"/>
      <c r="AA2" s="99"/>
      <c r="AB2" s="99"/>
    </row>
    <row r="3" spans="1:28" ht="22.5" customHeight="1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99"/>
      <c r="Y3" s="99"/>
      <c r="Z3" s="99"/>
      <c r="AB3" s="55"/>
    </row>
    <row r="4" spans="1:28" ht="22.5" customHeight="1">
      <c r="A4" s="99"/>
      <c r="B4" s="99"/>
      <c r="C4" s="99"/>
      <c r="D4" s="99"/>
      <c r="E4" s="99"/>
      <c r="F4" s="99"/>
      <c r="G4" s="99"/>
      <c r="H4" s="99"/>
      <c r="I4" s="56"/>
      <c r="J4" s="57"/>
      <c r="K4" s="57"/>
      <c r="L4" s="173" t="s">
        <v>42</v>
      </c>
      <c r="M4" s="173"/>
      <c r="N4" s="173"/>
      <c r="O4" s="173"/>
      <c r="P4" s="173"/>
      <c r="Q4" s="173"/>
      <c r="R4" s="173"/>
      <c r="S4" s="173"/>
      <c r="T4" s="173"/>
      <c r="U4" s="57"/>
      <c r="V4" s="57"/>
      <c r="W4" s="57"/>
      <c r="X4" s="57"/>
      <c r="Y4" s="57"/>
      <c r="Z4" s="58"/>
      <c r="AB4" s="55"/>
    </row>
    <row r="5" spans="1:28" ht="22.5" customHeight="1">
      <c r="A5" s="57"/>
      <c r="B5" s="57"/>
      <c r="C5" s="57"/>
      <c r="D5" s="60"/>
      <c r="E5" s="60"/>
      <c r="F5" s="61"/>
      <c r="H5" s="176" t="s">
        <v>43</v>
      </c>
      <c r="I5" s="176"/>
      <c r="J5" s="176"/>
      <c r="K5" s="62"/>
      <c r="L5" s="176" t="s">
        <v>168</v>
      </c>
      <c r="M5" s="176"/>
      <c r="N5" s="176"/>
      <c r="O5" s="176"/>
      <c r="P5" s="176"/>
      <c r="Q5" s="176"/>
      <c r="R5" s="176"/>
      <c r="S5" s="176"/>
      <c r="T5" s="176"/>
      <c r="U5" s="62"/>
      <c r="W5" s="62"/>
      <c r="X5" s="62"/>
      <c r="Y5" s="62"/>
      <c r="Z5" s="60"/>
      <c r="AB5" s="55"/>
    </row>
    <row r="6" spans="1:28" ht="22.5" customHeight="1">
      <c r="A6" s="57"/>
      <c r="B6" s="57"/>
      <c r="C6" s="57"/>
      <c r="D6" s="60"/>
      <c r="E6" s="60"/>
      <c r="F6" s="61"/>
      <c r="H6" s="62"/>
      <c r="I6" s="62"/>
      <c r="J6" s="62"/>
      <c r="K6" s="62"/>
      <c r="L6" s="62"/>
      <c r="M6" s="62"/>
      <c r="N6" s="62"/>
      <c r="O6" s="62"/>
      <c r="P6" s="62" t="s">
        <v>99</v>
      </c>
      <c r="Q6" s="62"/>
      <c r="R6" s="62" t="s">
        <v>125</v>
      </c>
      <c r="S6" s="62"/>
      <c r="T6" s="62"/>
      <c r="U6" s="62"/>
      <c r="V6" s="62" t="s">
        <v>198</v>
      </c>
      <c r="W6" s="62"/>
      <c r="X6" s="62"/>
      <c r="Y6" s="62"/>
      <c r="Z6" s="62"/>
      <c r="AB6" s="55"/>
    </row>
    <row r="7" spans="1:28" ht="22.5" customHeight="1">
      <c r="A7" s="57"/>
      <c r="B7" s="57"/>
      <c r="C7" s="57"/>
      <c r="D7" s="62" t="s">
        <v>45</v>
      </c>
      <c r="E7" s="62"/>
      <c r="F7" s="62"/>
      <c r="G7" s="62"/>
      <c r="J7" s="61"/>
      <c r="K7" s="61"/>
      <c r="L7" s="62" t="s">
        <v>178</v>
      </c>
      <c r="M7" s="62"/>
      <c r="N7" s="62" t="s">
        <v>183</v>
      </c>
      <c r="O7" s="62"/>
      <c r="P7" s="62" t="s">
        <v>100</v>
      </c>
      <c r="Q7" s="62"/>
      <c r="R7" s="62" t="s">
        <v>122</v>
      </c>
      <c r="S7" s="62"/>
      <c r="T7" s="59" t="s">
        <v>71</v>
      </c>
      <c r="V7" s="59" t="s">
        <v>46</v>
      </c>
      <c r="W7" s="62"/>
      <c r="X7" s="62" t="s">
        <v>47</v>
      </c>
      <c r="Y7" s="61"/>
      <c r="Z7" s="59"/>
      <c r="AB7" s="55"/>
    </row>
    <row r="8" spans="1:28" ht="22.5" customHeight="1">
      <c r="A8" s="63"/>
      <c r="B8" s="63"/>
      <c r="C8" s="64"/>
      <c r="D8" s="62" t="s">
        <v>177</v>
      </c>
      <c r="E8" s="62"/>
      <c r="F8" s="59" t="s">
        <v>48</v>
      </c>
      <c r="G8" s="62"/>
      <c r="H8" s="59"/>
      <c r="I8" s="62"/>
      <c r="J8" s="59"/>
      <c r="K8" s="59"/>
      <c r="L8" s="62" t="s">
        <v>179</v>
      </c>
      <c r="M8" s="59"/>
      <c r="N8" s="59" t="s">
        <v>181</v>
      </c>
      <c r="O8" s="59"/>
      <c r="P8" s="59" t="s">
        <v>199</v>
      </c>
      <c r="Q8" s="59"/>
      <c r="R8" s="59" t="s">
        <v>123</v>
      </c>
      <c r="S8" s="59"/>
      <c r="T8" s="59" t="s">
        <v>184</v>
      </c>
      <c r="U8" s="59"/>
      <c r="V8" s="59" t="s">
        <v>49</v>
      </c>
      <c r="W8" s="59"/>
      <c r="X8" s="59" t="s">
        <v>50</v>
      </c>
      <c r="Y8" s="59"/>
      <c r="Z8" s="59" t="s">
        <v>44</v>
      </c>
      <c r="AB8" s="55"/>
    </row>
    <row r="9" spans="1:28" ht="22.5" customHeight="1">
      <c r="A9" s="63"/>
      <c r="B9" s="63"/>
      <c r="C9" s="64"/>
      <c r="D9" s="62" t="s">
        <v>51</v>
      </c>
      <c r="E9" s="62"/>
      <c r="F9" s="62" t="s">
        <v>52</v>
      </c>
      <c r="G9" s="62"/>
      <c r="H9" s="62" t="s">
        <v>53</v>
      </c>
      <c r="I9" s="62"/>
      <c r="J9" s="62" t="s">
        <v>54</v>
      </c>
      <c r="K9" s="62"/>
      <c r="L9" s="62" t="s">
        <v>180</v>
      </c>
      <c r="M9" s="62"/>
      <c r="N9" s="62" t="s">
        <v>182</v>
      </c>
      <c r="O9" s="62"/>
      <c r="P9" s="62" t="s">
        <v>200</v>
      </c>
      <c r="Q9" s="62"/>
      <c r="R9" s="62" t="s">
        <v>124</v>
      </c>
      <c r="S9" s="62"/>
      <c r="T9" s="59" t="s">
        <v>185</v>
      </c>
      <c r="U9" s="59"/>
      <c r="V9" s="59" t="s">
        <v>186</v>
      </c>
      <c r="W9" s="62"/>
      <c r="X9" s="62" t="s">
        <v>55</v>
      </c>
      <c r="Y9" s="62"/>
      <c r="Z9" s="59" t="s">
        <v>56</v>
      </c>
      <c r="AB9" s="55"/>
    </row>
    <row r="10" spans="1:28" ht="22.5" customHeight="1">
      <c r="A10" s="63"/>
      <c r="B10" s="63"/>
      <c r="C10" s="63"/>
      <c r="D10" s="174" t="s">
        <v>101</v>
      </c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B10" s="55"/>
    </row>
    <row r="11" spans="1:28" ht="22.5" customHeight="1">
      <c r="A11" s="57" t="s">
        <v>103</v>
      </c>
      <c r="B11" s="57"/>
      <c r="C11" s="5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B11" s="55"/>
    </row>
    <row r="12" spans="1:28" ht="22.5" customHeight="1">
      <c r="A12" s="57" t="s">
        <v>201</v>
      </c>
      <c r="B12" s="57"/>
      <c r="C12" s="57"/>
      <c r="D12" s="67">
        <v>14500000</v>
      </c>
      <c r="E12" s="67"/>
      <c r="F12" s="67">
        <v>1531778</v>
      </c>
      <c r="G12" s="67"/>
      <c r="H12" s="67">
        <v>1450000</v>
      </c>
      <c r="I12" s="67"/>
      <c r="J12" s="67">
        <v>47375153</v>
      </c>
      <c r="K12" s="67"/>
      <c r="L12" s="67">
        <v>-2698570</v>
      </c>
      <c r="M12" s="67"/>
      <c r="N12" s="67">
        <v>188555</v>
      </c>
      <c r="O12" s="67"/>
      <c r="P12" s="67">
        <v>-7715</v>
      </c>
      <c r="Q12" s="67"/>
      <c r="R12" s="67">
        <v>-17727</v>
      </c>
      <c r="S12" s="67"/>
      <c r="T12" s="67">
        <v>-2535457</v>
      </c>
      <c r="U12" s="67"/>
      <c r="V12" s="67">
        <v>62321474</v>
      </c>
      <c r="W12" s="67"/>
      <c r="X12" s="67">
        <v>131294</v>
      </c>
      <c r="Y12" s="67"/>
      <c r="Z12" s="67">
        <f>V12+X12</f>
        <v>62452768</v>
      </c>
      <c r="AB12" s="55"/>
    </row>
    <row r="13" spans="1:28" ht="22.5" customHeight="1">
      <c r="A13" s="57"/>
      <c r="B13" s="57"/>
      <c r="C13" s="5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B13" s="55"/>
    </row>
    <row r="14" spans="1:28" ht="22.5" customHeight="1">
      <c r="A14" s="57" t="s">
        <v>102</v>
      </c>
      <c r="B14" s="57"/>
      <c r="C14" s="5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B14" s="55"/>
    </row>
    <row r="15" spans="1:28" ht="22.5" customHeight="1">
      <c r="A15" s="55" t="s">
        <v>217</v>
      </c>
      <c r="D15" s="68">
        <v>0</v>
      </c>
      <c r="E15" s="68"/>
      <c r="F15" s="68">
        <v>0</v>
      </c>
      <c r="G15" s="68"/>
      <c r="H15" s="68">
        <v>0</v>
      </c>
      <c r="I15" s="68"/>
      <c r="J15" s="68">
        <v>1358438</v>
      </c>
      <c r="K15" s="68"/>
      <c r="L15" s="68">
        <v>0</v>
      </c>
      <c r="M15" s="68"/>
      <c r="N15" s="68">
        <v>0</v>
      </c>
      <c r="O15" s="68"/>
      <c r="P15" s="68">
        <v>0</v>
      </c>
      <c r="Q15" s="68"/>
      <c r="R15" s="68">
        <v>0</v>
      </c>
      <c r="S15" s="68"/>
      <c r="T15" s="68">
        <f>SUM(L15:R15)</f>
        <v>0</v>
      </c>
      <c r="U15" s="68"/>
      <c r="V15" s="68">
        <f>D15+F15+H15+J15+T15</f>
        <v>1358438</v>
      </c>
      <c r="W15" s="68"/>
      <c r="X15" s="68">
        <v>-30314</v>
      </c>
      <c r="Y15" s="68"/>
      <c r="Z15" s="68">
        <f>SUM(V15:X15)</f>
        <v>1328124</v>
      </c>
      <c r="AB15" s="55"/>
    </row>
    <row r="16" spans="1:28" ht="22.5" customHeight="1">
      <c r="A16" s="55" t="s">
        <v>218</v>
      </c>
      <c r="D16" s="68">
        <v>0</v>
      </c>
      <c r="E16" s="68"/>
      <c r="F16" s="68">
        <v>0</v>
      </c>
      <c r="G16" s="68"/>
      <c r="H16" s="68">
        <v>0</v>
      </c>
      <c r="I16" s="68"/>
      <c r="J16" s="68">
        <v>0</v>
      </c>
      <c r="K16" s="68"/>
      <c r="L16" s="68">
        <v>-390302</v>
      </c>
      <c r="M16" s="68"/>
      <c r="N16" s="68">
        <v>188027</v>
      </c>
      <c r="O16" s="68"/>
      <c r="P16" s="68">
        <v>120</v>
      </c>
      <c r="Q16" s="68"/>
      <c r="R16" s="68">
        <v>0</v>
      </c>
      <c r="S16" s="68"/>
      <c r="T16" s="68">
        <f>SUM(L16:R16)</f>
        <v>-202155</v>
      </c>
      <c r="U16" s="68"/>
      <c r="V16" s="68">
        <f>D16+F16+H16+J16+T16</f>
        <v>-202155</v>
      </c>
      <c r="W16" s="68"/>
      <c r="X16" s="68">
        <v>4265</v>
      </c>
      <c r="Y16" s="68"/>
      <c r="Z16" s="68">
        <f>SUM(V16:X16)</f>
        <v>-197890</v>
      </c>
      <c r="AB16" s="55"/>
    </row>
    <row r="17" spans="1:28" ht="22.5" customHeight="1">
      <c r="A17" s="57" t="s">
        <v>175</v>
      </c>
      <c r="B17" s="57"/>
      <c r="C17" s="57"/>
      <c r="D17" s="80">
        <f t="shared" ref="D17:P17" si="0">SUM(D15:D16)</f>
        <v>0</v>
      </c>
      <c r="E17" s="81">
        <f t="shared" si="0"/>
        <v>0</v>
      </c>
      <c r="F17" s="80">
        <f t="shared" si="0"/>
        <v>0</v>
      </c>
      <c r="G17" s="81">
        <f t="shared" si="0"/>
        <v>0</v>
      </c>
      <c r="H17" s="80">
        <f t="shared" si="0"/>
        <v>0</v>
      </c>
      <c r="I17" s="81">
        <f t="shared" si="0"/>
        <v>0</v>
      </c>
      <c r="J17" s="13">
        <f t="shared" si="0"/>
        <v>1358438</v>
      </c>
      <c r="K17" s="81">
        <f t="shared" si="0"/>
        <v>0</v>
      </c>
      <c r="L17" s="13">
        <f t="shared" si="0"/>
        <v>-390302</v>
      </c>
      <c r="M17" s="14">
        <f t="shared" si="0"/>
        <v>0</v>
      </c>
      <c r="N17" s="13">
        <f>SUM(N15:N16)</f>
        <v>188027</v>
      </c>
      <c r="O17" s="14"/>
      <c r="P17" s="13">
        <f t="shared" si="0"/>
        <v>120</v>
      </c>
      <c r="Q17" s="14"/>
      <c r="R17" s="13">
        <f>SUM(R15:R16)</f>
        <v>0</v>
      </c>
      <c r="S17" s="14"/>
      <c r="T17" s="13">
        <f>SUM(T15:T16)</f>
        <v>-202155</v>
      </c>
      <c r="U17" s="14"/>
      <c r="V17" s="13">
        <f>D17+F17+H17+J17+T17</f>
        <v>1156283</v>
      </c>
      <c r="W17" s="81"/>
      <c r="X17" s="13">
        <f>SUM(X15:X16)</f>
        <v>-26049</v>
      </c>
      <c r="Y17" s="14"/>
      <c r="Z17" s="13">
        <f>SUM(Z15:Z16)</f>
        <v>1130234</v>
      </c>
      <c r="AB17" s="55"/>
    </row>
    <row r="18" spans="1:28" ht="22.5" customHeight="1">
      <c r="C18" s="57"/>
      <c r="D18" s="68"/>
      <c r="E18" s="67"/>
      <c r="F18" s="68"/>
      <c r="G18" s="67"/>
      <c r="H18" s="68"/>
      <c r="I18" s="67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7"/>
      <c r="AB18" s="55"/>
    </row>
    <row r="19" spans="1:28" ht="22.5" customHeight="1" thickBot="1">
      <c r="A19" s="57" t="s">
        <v>104</v>
      </c>
      <c r="B19" s="57"/>
      <c r="D19" s="71">
        <f>D12+D17</f>
        <v>14500000</v>
      </c>
      <c r="E19" s="67"/>
      <c r="F19" s="71">
        <f>F12+F17</f>
        <v>1531778</v>
      </c>
      <c r="G19" s="67"/>
      <c r="H19" s="71">
        <f>H12+H17</f>
        <v>1450000</v>
      </c>
      <c r="I19" s="67"/>
      <c r="J19" s="71">
        <f>J12+J17</f>
        <v>48733591</v>
      </c>
      <c r="K19" s="67"/>
      <c r="L19" s="71">
        <f>L12+L17</f>
        <v>-3088872</v>
      </c>
      <c r="M19" s="67"/>
      <c r="N19" s="71">
        <f>N12+N17</f>
        <v>376582</v>
      </c>
      <c r="O19" s="67"/>
      <c r="P19" s="71">
        <f>P12+P17</f>
        <v>-7595</v>
      </c>
      <c r="Q19" s="67"/>
      <c r="R19" s="71">
        <f>R12+R17</f>
        <v>-17727</v>
      </c>
      <c r="S19" s="67"/>
      <c r="T19" s="71">
        <f>T12+T17</f>
        <v>-2737612</v>
      </c>
      <c r="U19" s="67"/>
      <c r="V19" s="71">
        <f>V12+V17</f>
        <v>63477757</v>
      </c>
      <c r="W19" s="67"/>
      <c r="X19" s="71">
        <f>X12+X17</f>
        <v>105245</v>
      </c>
      <c r="Y19" s="67"/>
      <c r="Z19" s="71">
        <f>Z12+Z17</f>
        <v>63583002</v>
      </c>
      <c r="AB19" s="55"/>
    </row>
    <row r="20" spans="1:28" ht="22.5" customHeight="1" thickTop="1"/>
    <row r="21" spans="1:28" ht="22.5" customHeight="1">
      <c r="Z21" s="72"/>
    </row>
  </sheetData>
  <mergeCells count="5">
    <mergeCell ref="A2:Y2"/>
    <mergeCell ref="L4:T4"/>
    <mergeCell ref="H5:J5"/>
    <mergeCell ref="L5:T5"/>
    <mergeCell ref="D10:Z10"/>
  </mergeCells>
  <pageMargins left="0.8" right="0.8" top="0.8" bottom="0.5" header="0.5" footer="0.5"/>
  <pageSetup paperSize="9" scale="61" firstPageNumber="6" fitToHeight="0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B22"/>
  <sheetViews>
    <sheetView zoomScaleNormal="100" zoomScaleSheetLayoutView="100" workbookViewId="0">
      <selection activeCell="AE19" sqref="AE19"/>
    </sheetView>
  </sheetViews>
  <sheetFormatPr defaultColWidth="9.125" defaultRowHeight="22.5" customHeight="1"/>
  <cols>
    <col min="1" max="2" width="2.375" style="55" customWidth="1"/>
    <col min="3" max="3" width="40.125" style="55" customWidth="1"/>
    <col min="4" max="4" width="11.375" style="55" customWidth="1"/>
    <col min="5" max="5" width="1.125" style="61" customWidth="1"/>
    <col min="6" max="6" width="10.125" style="55" customWidth="1"/>
    <col min="7" max="7" width="1" style="61" customWidth="1"/>
    <col min="8" max="8" width="11.25" style="61" customWidth="1"/>
    <col min="9" max="9" width="1.125" style="61" customWidth="1"/>
    <col min="10" max="10" width="13" style="55" customWidth="1"/>
    <col min="11" max="11" width="1" style="55" customWidth="1"/>
    <col min="12" max="12" width="13" style="55" customWidth="1"/>
    <col min="13" max="13" width="1.125" style="55" customWidth="1"/>
    <col min="14" max="14" width="10.25" style="55" customWidth="1"/>
    <col min="15" max="15" width="1.125" style="55" customWidth="1"/>
    <col min="16" max="16" width="14" style="55" bestFit="1" customWidth="1"/>
    <col min="17" max="17" width="1.125" style="55" customWidth="1"/>
    <col min="18" max="18" width="13.375" style="55" customWidth="1"/>
    <col min="19" max="19" width="1" style="55" customWidth="1"/>
    <col min="20" max="20" width="12.375" style="55" customWidth="1"/>
    <col min="21" max="21" width="0.875" style="55" customWidth="1"/>
    <col min="22" max="22" width="11.75" style="55" customWidth="1"/>
    <col min="23" max="23" width="1" style="55" customWidth="1"/>
    <col min="24" max="24" width="9.5" style="55" customWidth="1"/>
    <col min="25" max="25" width="1.125" style="55" customWidth="1"/>
    <col min="26" max="26" width="11.125" style="55" customWidth="1"/>
    <col min="27" max="27" width="1.125" style="55" customWidth="1"/>
    <col min="28" max="28" width="11.875" style="57" customWidth="1"/>
    <col min="29" max="29" width="17.625" style="55" bestFit="1" customWidth="1"/>
    <col min="30" max="30" width="0.75" style="55" customWidth="1"/>
    <col min="31" max="31" width="13.125" style="55" customWidth="1"/>
    <col min="32" max="16384" width="9.125" style="55"/>
  </cols>
  <sheetData>
    <row r="1" spans="1:28" ht="22.5" customHeight="1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68"/>
      <c r="AA1" s="68"/>
      <c r="AB1" s="67"/>
    </row>
    <row r="2" spans="1:28" ht="22.5" customHeight="1">
      <c r="A2" s="166" t="s">
        <v>137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99"/>
      <c r="AA2" s="99"/>
      <c r="AB2" s="99"/>
    </row>
    <row r="3" spans="1:28" ht="22.5" customHeight="1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99"/>
      <c r="Y3" s="99"/>
      <c r="Z3" s="99"/>
      <c r="AB3" s="55"/>
    </row>
    <row r="4" spans="1:28" ht="22.5" customHeight="1">
      <c r="A4" s="99"/>
      <c r="B4" s="99"/>
      <c r="C4" s="99"/>
      <c r="D4" s="99"/>
      <c r="E4" s="99"/>
      <c r="F4" s="99"/>
      <c r="G4" s="99"/>
      <c r="H4" s="99"/>
      <c r="I4" s="56"/>
      <c r="J4" s="57"/>
      <c r="K4" s="57"/>
      <c r="L4" s="173" t="s">
        <v>42</v>
      </c>
      <c r="M4" s="173"/>
      <c r="N4" s="173"/>
      <c r="O4" s="173"/>
      <c r="P4" s="173"/>
      <c r="Q4" s="173"/>
      <c r="R4" s="173"/>
      <c r="S4" s="173"/>
      <c r="T4" s="173"/>
      <c r="U4" s="57"/>
      <c r="V4" s="57"/>
      <c r="W4" s="57"/>
      <c r="X4" s="57"/>
      <c r="Y4" s="57"/>
      <c r="Z4" s="58"/>
      <c r="AB4" s="55"/>
    </row>
    <row r="5" spans="1:28" ht="22.5" customHeight="1">
      <c r="A5" s="57"/>
      <c r="B5" s="57"/>
      <c r="C5" s="57"/>
      <c r="D5" s="60"/>
      <c r="E5" s="60"/>
      <c r="F5" s="61"/>
      <c r="H5" s="176" t="s">
        <v>43</v>
      </c>
      <c r="I5" s="176"/>
      <c r="J5" s="176"/>
      <c r="K5" s="62"/>
      <c r="L5" s="176" t="s">
        <v>168</v>
      </c>
      <c r="M5" s="176"/>
      <c r="N5" s="176"/>
      <c r="O5" s="176"/>
      <c r="P5" s="176"/>
      <c r="Q5" s="176"/>
      <c r="R5" s="176"/>
      <c r="S5" s="176"/>
      <c r="T5" s="176"/>
      <c r="U5" s="62"/>
      <c r="W5" s="62"/>
      <c r="X5" s="62"/>
      <c r="Y5" s="62"/>
      <c r="Z5" s="60"/>
      <c r="AB5" s="55"/>
    </row>
    <row r="6" spans="1:28" ht="22.5" customHeight="1">
      <c r="A6" s="57"/>
      <c r="B6" s="57"/>
      <c r="C6" s="57"/>
      <c r="D6" s="60"/>
      <c r="E6" s="60"/>
      <c r="F6" s="61"/>
      <c r="H6" s="62"/>
      <c r="I6" s="62"/>
      <c r="J6" s="62"/>
      <c r="K6" s="62"/>
      <c r="L6" s="62"/>
      <c r="M6" s="62"/>
      <c r="N6" s="62"/>
      <c r="O6" s="62"/>
      <c r="P6" s="62" t="s">
        <v>99</v>
      </c>
      <c r="Q6" s="62"/>
      <c r="R6" s="62" t="s">
        <v>202</v>
      </c>
      <c r="S6" s="62"/>
      <c r="T6" s="62"/>
      <c r="U6" s="62"/>
      <c r="V6" s="62" t="s">
        <v>198</v>
      </c>
      <c r="W6" s="62"/>
      <c r="X6" s="62"/>
      <c r="Y6" s="62"/>
      <c r="Z6" s="62"/>
      <c r="AB6" s="55"/>
    </row>
    <row r="7" spans="1:28" ht="22.5" customHeight="1">
      <c r="A7" s="57"/>
      <c r="B7" s="57"/>
      <c r="C7" s="57"/>
      <c r="D7" s="62" t="s">
        <v>45</v>
      </c>
      <c r="E7" s="62"/>
      <c r="F7" s="62"/>
      <c r="G7" s="62"/>
      <c r="J7" s="61"/>
      <c r="K7" s="61"/>
      <c r="L7" s="62" t="s">
        <v>178</v>
      </c>
      <c r="M7" s="62"/>
      <c r="N7" s="62" t="s">
        <v>183</v>
      </c>
      <c r="O7" s="62"/>
      <c r="P7" s="62" t="s">
        <v>100</v>
      </c>
      <c r="Q7" s="62"/>
      <c r="R7" s="62" t="s">
        <v>122</v>
      </c>
      <c r="S7" s="62"/>
      <c r="T7" s="59" t="s">
        <v>71</v>
      </c>
      <c r="V7" s="59" t="s">
        <v>46</v>
      </c>
      <c r="W7" s="62"/>
      <c r="X7" s="62" t="s">
        <v>47</v>
      </c>
      <c r="Y7" s="61"/>
      <c r="Z7" s="59"/>
      <c r="AB7" s="55"/>
    </row>
    <row r="8" spans="1:28" ht="22.5" customHeight="1">
      <c r="A8" s="63"/>
      <c r="B8" s="63"/>
      <c r="C8" s="64"/>
      <c r="D8" s="62" t="s">
        <v>177</v>
      </c>
      <c r="E8" s="62"/>
      <c r="F8" s="59" t="s">
        <v>48</v>
      </c>
      <c r="G8" s="62"/>
      <c r="H8" s="59"/>
      <c r="I8" s="62"/>
      <c r="J8" s="59"/>
      <c r="K8" s="59"/>
      <c r="L8" s="59" t="s">
        <v>179</v>
      </c>
      <c r="M8" s="59"/>
      <c r="N8" s="59" t="s">
        <v>181</v>
      </c>
      <c r="O8" s="59"/>
      <c r="P8" s="59" t="s">
        <v>199</v>
      </c>
      <c r="Q8" s="59"/>
      <c r="R8" s="59" t="s">
        <v>123</v>
      </c>
      <c r="S8" s="59"/>
      <c r="T8" s="59" t="s">
        <v>184</v>
      </c>
      <c r="U8" s="59"/>
      <c r="V8" s="59" t="s">
        <v>49</v>
      </c>
      <c r="W8" s="59"/>
      <c r="X8" s="59" t="s">
        <v>50</v>
      </c>
      <c r="Y8" s="59"/>
      <c r="Z8" s="59" t="s">
        <v>44</v>
      </c>
      <c r="AB8" s="55"/>
    </row>
    <row r="9" spans="1:28" ht="22.5" customHeight="1">
      <c r="A9" s="63"/>
      <c r="B9" s="63"/>
      <c r="C9" s="64"/>
      <c r="D9" s="62" t="s">
        <v>51</v>
      </c>
      <c r="E9" s="62"/>
      <c r="F9" s="62" t="s">
        <v>52</v>
      </c>
      <c r="G9" s="62"/>
      <c r="H9" s="62" t="s">
        <v>53</v>
      </c>
      <c r="I9" s="62"/>
      <c r="J9" s="62" t="s">
        <v>54</v>
      </c>
      <c r="K9" s="62"/>
      <c r="L9" s="62" t="s">
        <v>180</v>
      </c>
      <c r="M9" s="62"/>
      <c r="N9" s="62" t="s">
        <v>182</v>
      </c>
      <c r="O9" s="62"/>
      <c r="P9" s="62" t="s">
        <v>200</v>
      </c>
      <c r="Q9" s="62"/>
      <c r="R9" s="62" t="s">
        <v>124</v>
      </c>
      <c r="S9" s="62"/>
      <c r="T9" s="59" t="s">
        <v>185</v>
      </c>
      <c r="U9" s="59"/>
      <c r="V9" s="59" t="s">
        <v>186</v>
      </c>
      <c r="W9" s="62"/>
      <c r="X9" s="62" t="s">
        <v>55</v>
      </c>
      <c r="Y9" s="62"/>
      <c r="Z9" s="59" t="s">
        <v>56</v>
      </c>
      <c r="AB9" s="55"/>
    </row>
    <row r="10" spans="1:28" ht="22.5" customHeight="1">
      <c r="A10" s="63"/>
      <c r="B10" s="63"/>
      <c r="C10" s="63"/>
      <c r="D10" s="174" t="s">
        <v>101</v>
      </c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B10" s="55"/>
    </row>
    <row r="11" spans="1:28" ht="22.5" customHeight="1">
      <c r="A11" s="57" t="s">
        <v>156</v>
      </c>
      <c r="B11" s="57"/>
      <c r="C11" s="5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B11" s="55"/>
    </row>
    <row r="12" spans="1:28" ht="22.5" customHeight="1">
      <c r="A12" s="57" t="s">
        <v>157</v>
      </c>
      <c r="B12" s="57"/>
      <c r="C12" s="57"/>
      <c r="D12" s="67">
        <v>14500000</v>
      </c>
      <c r="E12" s="67"/>
      <c r="F12" s="67">
        <v>1531778</v>
      </c>
      <c r="G12" s="67"/>
      <c r="H12" s="67">
        <v>1450000</v>
      </c>
      <c r="I12" s="67"/>
      <c r="J12" s="67">
        <v>50001853</v>
      </c>
      <c r="K12" s="67"/>
      <c r="L12" s="67">
        <v>-3993602</v>
      </c>
      <c r="M12" s="67"/>
      <c r="N12" s="67">
        <v>-199057</v>
      </c>
      <c r="O12" s="67"/>
      <c r="P12" s="67">
        <v>-7957</v>
      </c>
      <c r="Q12" s="67"/>
      <c r="R12" s="67">
        <v>-17727</v>
      </c>
      <c r="S12" s="67"/>
      <c r="T12" s="67">
        <v>-4218343</v>
      </c>
      <c r="U12" s="67"/>
      <c r="V12" s="67">
        <v>63265288</v>
      </c>
      <c r="W12" s="67"/>
      <c r="X12" s="67">
        <v>15890</v>
      </c>
      <c r="Y12" s="67"/>
      <c r="Z12" s="67">
        <f>V12+X12</f>
        <v>63281178</v>
      </c>
      <c r="AB12" s="55"/>
    </row>
    <row r="13" spans="1:28" ht="22.5" customHeight="1">
      <c r="A13" s="57"/>
      <c r="B13" s="57"/>
      <c r="C13" s="5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B13" s="55"/>
    </row>
    <row r="14" spans="1:28" ht="22.5" customHeight="1">
      <c r="A14" s="57" t="s">
        <v>102</v>
      </c>
      <c r="B14" s="57"/>
      <c r="C14" s="5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B14" s="55"/>
    </row>
    <row r="15" spans="1:28" ht="22.5" customHeight="1">
      <c r="A15" s="55" t="s">
        <v>217</v>
      </c>
      <c r="D15" s="68">
        <v>0</v>
      </c>
      <c r="E15" s="68"/>
      <c r="F15" s="68">
        <v>0</v>
      </c>
      <c r="G15" s="68"/>
      <c r="H15" s="68">
        <v>0</v>
      </c>
      <c r="I15" s="68"/>
      <c r="J15" s="68">
        <v>816690</v>
      </c>
      <c r="K15" s="68"/>
      <c r="L15" s="68">
        <v>0</v>
      </c>
      <c r="M15" s="68"/>
      <c r="N15" s="68">
        <v>0</v>
      </c>
      <c r="O15" s="68"/>
      <c r="P15" s="68">
        <v>0</v>
      </c>
      <c r="Q15" s="68"/>
      <c r="R15" s="68">
        <v>0</v>
      </c>
      <c r="S15" s="68"/>
      <c r="T15" s="68">
        <f>SUM(L15:R15)</f>
        <v>0</v>
      </c>
      <c r="U15" s="68"/>
      <c r="V15" s="68">
        <f>D15+F15+H15+J15+T15</f>
        <v>816690</v>
      </c>
      <c r="W15" s="68"/>
      <c r="X15" s="68">
        <v>-27734</v>
      </c>
      <c r="Y15" s="68"/>
      <c r="Z15" s="68">
        <f>SUM(V15:X15)</f>
        <v>788956</v>
      </c>
      <c r="AB15" s="55"/>
    </row>
    <row r="16" spans="1:28" ht="22.5" customHeight="1">
      <c r="A16" s="55" t="s">
        <v>218</v>
      </c>
      <c r="D16" s="68">
        <v>0</v>
      </c>
      <c r="E16" s="68"/>
      <c r="F16" s="68">
        <v>0</v>
      </c>
      <c r="G16" s="68"/>
      <c r="H16" s="68">
        <v>0</v>
      </c>
      <c r="I16" s="68"/>
      <c r="J16" s="68">
        <v>0</v>
      </c>
      <c r="K16" s="68"/>
      <c r="L16" s="68">
        <v>-973164</v>
      </c>
      <c r="M16" s="68"/>
      <c r="N16" s="68">
        <v>-263332</v>
      </c>
      <c r="O16" s="68"/>
      <c r="P16" s="68">
        <v>-61</v>
      </c>
      <c r="Q16" s="68"/>
      <c r="R16" s="68">
        <v>1748</v>
      </c>
      <c r="S16" s="68"/>
      <c r="T16" s="68">
        <f>SUM(L16:R16)</f>
        <v>-1234809</v>
      </c>
      <c r="U16" s="68"/>
      <c r="V16" s="68">
        <f>D16+F16+H16+J16+T16</f>
        <v>-1234809</v>
      </c>
      <c r="W16" s="68"/>
      <c r="X16" s="68">
        <v>14299</v>
      </c>
      <c r="Y16" s="68"/>
      <c r="Z16" s="68">
        <f>SUM(V16:X16)</f>
        <v>-1220510</v>
      </c>
      <c r="AB16" s="55"/>
    </row>
    <row r="17" spans="1:28" ht="22.5" customHeight="1">
      <c r="A17" s="57" t="s">
        <v>175</v>
      </c>
      <c r="B17" s="57"/>
      <c r="C17" s="57"/>
      <c r="D17" s="80">
        <f t="shared" ref="D17:P17" si="0">SUM(D15:D16)</f>
        <v>0</v>
      </c>
      <c r="E17" s="81">
        <f t="shared" si="0"/>
        <v>0</v>
      </c>
      <c r="F17" s="80">
        <f t="shared" si="0"/>
        <v>0</v>
      </c>
      <c r="G17" s="81">
        <f t="shared" si="0"/>
        <v>0</v>
      </c>
      <c r="H17" s="80">
        <f t="shared" si="0"/>
        <v>0</v>
      </c>
      <c r="I17" s="81">
        <f t="shared" si="0"/>
        <v>0</v>
      </c>
      <c r="J17" s="13">
        <f t="shared" si="0"/>
        <v>816690</v>
      </c>
      <c r="K17" s="81">
        <f t="shared" si="0"/>
        <v>0</v>
      </c>
      <c r="L17" s="13">
        <f t="shared" si="0"/>
        <v>-973164</v>
      </c>
      <c r="M17" s="14">
        <f t="shared" si="0"/>
        <v>0</v>
      </c>
      <c r="N17" s="13">
        <f>SUM(N15:N16)</f>
        <v>-263332</v>
      </c>
      <c r="O17" s="14"/>
      <c r="P17" s="13">
        <f t="shared" si="0"/>
        <v>-61</v>
      </c>
      <c r="Q17" s="14"/>
      <c r="R17" s="13">
        <f>SUM(R15:R16)</f>
        <v>1748</v>
      </c>
      <c r="S17" s="14"/>
      <c r="T17" s="13">
        <f>SUM(T15:T16)</f>
        <v>-1234809</v>
      </c>
      <c r="U17" s="14"/>
      <c r="V17" s="13">
        <f>D17+F17+H17+J17+T17</f>
        <v>-418119</v>
      </c>
      <c r="W17" s="81"/>
      <c r="X17" s="13">
        <f>SUM(X15:X16)</f>
        <v>-13435</v>
      </c>
      <c r="Y17" s="14"/>
      <c r="Z17" s="13">
        <f>SUM(Z15:Z16)</f>
        <v>-431554</v>
      </c>
      <c r="AB17" s="55"/>
    </row>
    <row r="18" spans="1:28" ht="22.5" customHeight="1">
      <c r="C18" s="57"/>
      <c r="D18" s="68"/>
      <c r="E18" s="67"/>
      <c r="F18" s="68"/>
      <c r="G18" s="67"/>
      <c r="H18" s="68"/>
      <c r="I18" s="67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7"/>
      <c r="AB18" s="55"/>
    </row>
    <row r="19" spans="1:28" ht="22.5" customHeight="1" thickBot="1">
      <c r="A19" s="57" t="s">
        <v>158</v>
      </c>
      <c r="B19" s="57"/>
      <c r="D19" s="71">
        <f>D12+D17</f>
        <v>14500000</v>
      </c>
      <c r="E19" s="67"/>
      <c r="F19" s="71">
        <f>F12+F17</f>
        <v>1531778</v>
      </c>
      <c r="G19" s="67"/>
      <c r="H19" s="71">
        <f>H12+H17</f>
        <v>1450000</v>
      </c>
      <c r="I19" s="67"/>
      <c r="J19" s="71">
        <f>J12+J17</f>
        <v>50818543</v>
      </c>
      <c r="K19" s="67"/>
      <c r="L19" s="71">
        <f>L12+L17</f>
        <v>-4966766</v>
      </c>
      <c r="M19" s="67"/>
      <c r="N19" s="71">
        <f>N12+N17</f>
        <v>-462389</v>
      </c>
      <c r="O19" s="67"/>
      <c r="P19" s="71">
        <f>P12+P17</f>
        <v>-8018</v>
      </c>
      <c r="Q19" s="67"/>
      <c r="R19" s="71">
        <f>R12+R17</f>
        <v>-15979</v>
      </c>
      <c r="S19" s="67"/>
      <c r="T19" s="71">
        <f>T12+T17</f>
        <v>-5453152</v>
      </c>
      <c r="U19" s="67"/>
      <c r="V19" s="71">
        <f>V12+V17</f>
        <v>62847169</v>
      </c>
      <c r="W19" s="67"/>
      <c r="X19" s="71">
        <f>X12+X17</f>
        <v>2455</v>
      </c>
      <c r="Y19" s="67"/>
      <c r="Z19" s="71">
        <f>Z12+Z17</f>
        <v>62849624</v>
      </c>
      <c r="AB19" s="55"/>
    </row>
    <row r="20" spans="1:28" ht="22.5" customHeight="1" thickTop="1"/>
    <row r="21" spans="1:28" ht="22.5" customHeight="1">
      <c r="Z21" s="72"/>
    </row>
    <row r="22" spans="1:28" ht="22.5" customHeight="1">
      <c r="T22" s="72"/>
      <c r="V22" s="72"/>
      <c r="X22" s="72"/>
      <c r="Z22" s="72"/>
    </row>
  </sheetData>
  <mergeCells count="5">
    <mergeCell ref="A2:Y2"/>
    <mergeCell ref="L4:T4"/>
    <mergeCell ref="H5:J5"/>
    <mergeCell ref="L5:T5"/>
    <mergeCell ref="D10:Z10"/>
  </mergeCells>
  <pageMargins left="0.8" right="0.8" top="0.8" bottom="0.5" header="0.5" footer="0.5"/>
  <pageSetup paperSize="9" scale="61" firstPageNumber="7" fitToHeight="0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R42"/>
  <sheetViews>
    <sheetView zoomScaleNormal="100" zoomScaleSheetLayoutView="100" workbookViewId="0">
      <selection activeCell="T19" sqref="T19"/>
    </sheetView>
  </sheetViews>
  <sheetFormatPr defaultColWidth="9.125" defaultRowHeight="22.5" customHeight="1"/>
  <cols>
    <col min="1" max="2" width="2.375" style="55" customWidth="1"/>
    <col min="3" max="3" width="31.75" style="55" customWidth="1"/>
    <col min="4" max="4" width="1.625" style="59" customWidth="1"/>
    <col min="5" max="5" width="10.875" style="55" customWidth="1"/>
    <col min="6" max="6" width="1.625" style="61" customWidth="1"/>
    <col min="7" max="7" width="12.25" style="55" customWidth="1"/>
    <col min="8" max="8" width="1.25" style="61" customWidth="1"/>
    <col min="9" max="9" width="14.25" style="61" customWidth="1"/>
    <col min="10" max="10" width="1.25" style="61" customWidth="1"/>
    <col min="11" max="11" width="13.75" style="55" customWidth="1"/>
    <col min="12" max="12" width="1.25" style="55" customWidth="1"/>
    <col min="13" max="13" width="12.125" style="55" customWidth="1"/>
    <col min="14" max="14" width="1.25" style="55" customWidth="1"/>
    <col min="15" max="15" width="17.375" style="55" bestFit="1" customWidth="1"/>
    <col min="16" max="16" width="1.25" style="55" customWidth="1"/>
    <col min="17" max="17" width="12.125" style="55" customWidth="1"/>
    <col min="18" max="16384" width="9.125" style="55"/>
  </cols>
  <sheetData>
    <row r="1" spans="1:17" s="98" customFormat="1" ht="22.5" customHeight="1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</row>
    <row r="2" spans="1:17" s="98" customFormat="1" ht="22.5" customHeight="1">
      <c r="A2" s="166" t="s">
        <v>137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7" ht="22.5" customHeight="1">
      <c r="A3" s="99"/>
      <c r="B3" s="99"/>
      <c r="C3" s="99"/>
      <c r="D3" s="99"/>
      <c r="E3" s="99"/>
      <c r="F3" s="99"/>
      <c r="G3" s="99"/>
      <c r="H3" s="99"/>
      <c r="I3" s="99"/>
      <c r="J3" s="56"/>
      <c r="K3" s="57"/>
      <c r="L3" s="57"/>
      <c r="M3" s="57"/>
      <c r="N3" s="57"/>
      <c r="O3" s="57"/>
    </row>
    <row r="4" spans="1:17" ht="22.5" customHeight="1">
      <c r="A4" s="57"/>
      <c r="B4" s="57"/>
      <c r="C4" s="57"/>
      <c r="E4" s="173" t="s">
        <v>57</v>
      </c>
      <c r="F4" s="173"/>
      <c r="G4" s="173"/>
      <c r="H4" s="173"/>
      <c r="I4" s="173"/>
      <c r="J4" s="173"/>
      <c r="K4" s="173"/>
      <c r="L4" s="173"/>
      <c r="M4" s="173"/>
      <c r="N4" s="173"/>
      <c r="O4" s="173"/>
    </row>
    <row r="5" spans="1:17" ht="22.5" customHeight="1">
      <c r="A5" s="57"/>
      <c r="B5" s="57"/>
      <c r="C5" s="5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8" t="s">
        <v>187</v>
      </c>
    </row>
    <row r="6" spans="1:17" ht="22.5" customHeight="1">
      <c r="A6" s="57"/>
      <c r="B6" s="57"/>
      <c r="C6" s="57"/>
      <c r="E6" s="60"/>
      <c r="F6" s="60"/>
      <c r="G6" s="60"/>
      <c r="H6" s="60"/>
      <c r="K6" s="176" t="s">
        <v>43</v>
      </c>
      <c r="L6" s="176"/>
      <c r="M6" s="176"/>
      <c r="N6" s="62"/>
      <c r="O6" s="150" t="s">
        <v>185</v>
      </c>
      <c r="P6" s="62"/>
      <c r="Q6" s="60"/>
    </row>
    <row r="7" spans="1:17" ht="22.5" customHeight="1">
      <c r="A7" s="57"/>
      <c r="B7" s="57"/>
      <c r="C7" s="57"/>
      <c r="E7" s="60"/>
      <c r="F7" s="60"/>
      <c r="G7" s="60"/>
      <c r="H7" s="60"/>
      <c r="K7" s="151"/>
      <c r="L7" s="151"/>
      <c r="M7" s="151"/>
      <c r="N7" s="62"/>
      <c r="O7" s="151" t="s">
        <v>125</v>
      </c>
      <c r="P7" s="62"/>
      <c r="Q7" s="60"/>
    </row>
    <row r="8" spans="1:17" ht="22.5" customHeight="1">
      <c r="A8" s="57"/>
      <c r="B8" s="57"/>
      <c r="C8" s="57"/>
      <c r="E8" s="62" t="s">
        <v>45</v>
      </c>
      <c r="F8" s="62"/>
      <c r="G8" s="62"/>
      <c r="H8" s="62"/>
      <c r="I8" s="62" t="s">
        <v>105</v>
      </c>
      <c r="J8" s="62"/>
      <c r="K8" s="61"/>
      <c r="L8" s="61"/>
      <c r="M8" s="61"/>
      <c r="N8" s="61"/>
      <c r="O8" s="62" t="s">
        <v>122</v>
      </c>
      <c r="P8" s="61"/>
      <c r="Q8" s="59"/>
    </row>
    <row r="9" spans="1:17" s="59" customFormat="1" ht="22.5" customHeight="1">
      <c r="A9" s="63"/>
      <c r="B9" s="63"/>
      <c r="C9" s="64"/>
      <c r="E9" s="62" t="s">
        <v>177</v>
      </c>
      <c r="F9" s="62"/>
      <c r="G9" s="59" t="s">
        <v>48</v>
      </c>
      <c r="H9" s="62"/>
      <c r="I9" s="62" t="s">
        <v>75</v>
      </c>
      <c r="J9" s="62"/>
      <c r="L9" s="62"/>
      <c r="O9" s="62" t="s">
        <v>123</v>
      </c>
      <c r="Q9" s="59" t="s">
        <v>44</v>
      </c>
    </row>
    <row r="10" spans="1:17" s="59" customFormat="1" ht="22.5" customHeight="1">
      <c r="A10" s="63"/>
      <c r="B10" s="63"/>
      <c r="C10" s="64"/>
      <c r="D10" s="65"/>
      <c r="E10" s="62" t="s">
        <v>51</v>
      </c>
      <c r="F10" s="62"/>
      <c r="G10" s="62" t="s">
        <v>52</v>
      </c>
      <c r="H10" s="62"/>
      <c r="I10" s="59" t="s">
        <v>106</v>
      </c>
      <c r="J10" s="62"/>
      <c r="K10" s="62" t="s">
        <v>53</v>
      </c>
      <c r="L10" s="62"/>
      <c r="M10" s="62" t="s">
        <v>54</v>
      </c>
      <c r="N10" s="62"/>
      <c r="O10" s="62" t="s">
        <v>124</v>
      </c>
      <c r="P10" s="62"/>
      <c r="Q10" s="59" t="s">
        <v>56</v>
      </c>
    </row>
    <row r="11" spans="1:17" s="59" customFormat="1" ht="22.5" customHeight="1">
      <c r="A11" s="63"/>
      <c r="B11" s="63"/>
      <c r="C11" s="63"/>
      <c r="D11" s="62"/>
      <c r="E11" s="174" t="s">
        <v>101</v>
      </c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</row>
    <row r="12" spans="1:17" ht="22.5" customHeight="1">
      <c r="A12" s="57" t="s">
        <v>103</v>
      </c>
      <c r="B12" s="57"/>
      <c r="C12" s="57"/>
      <c r="D12" s="66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</row>
    <row r="13" spans="1:17" ht="22.5" customHeight="1">
      <c r="A13" s="57" t="s">
        <v>201</v>
      </c>
      <c r="B13" s="57"/>
      <c r="C13" s="57"/>
      <c r="D13" s="66"/>
      <c r="E13" s="67">
        <v>14500000</v>
      </c>
      <c r="F13" s="67">
        <v>0</v>
      </c>
      <c r="G13" s="67">
        <v>1531778</v>
      </c>
      <c r="H13" s="67">
        <v>0</v>
      </c>
      <c r="I13" s="67">
        <v>221309</v>
      </c>
      <c r="J13" s="67">
        <v>0</v>
      </c>
      <c r="K13" s="67">
        <v>1450000</v>
      </c>
      <c r="L13" s="67">
        <v>0</v>
      </c>
      <c r="M13" s="67">
        <v>38235684</v>
      </c>
      <c r="N13" s="67">
        <v>0</v>
      </c>
      <c r="O13" s="67">
        <v>-22819</v>
      </c>
      <c r="P13" s="67"/>
      <c r="Q13" s="67">
        <f>SUM(E13:M13,O13)</f>
        <v>55915952</v>
      </c>
    </row>
    <row r="14" spans="1:17" ht="22.5" customHeight="1">
      <c r="A14" s="57"/>
      <c r="B14" s="57"/>
      <c r="C14" s="57"/>
      <c r="D14" s="66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7" ht="22.5" customHeight="1">
      <c r="A15" s="57" t="s">
        <v>102</v>
      </c>
      <c r="B15" s="57"/>
      <c r="C15" s="57"/>
      <c r="D15" s="66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7" ht="22.5" customHeight="1">
      <c r="A16" s="55" t="s">
        <v>219</v>
      </c>
      <c r="D16" s="66"/>
      <c r="E16" s="68">
        <v>0</v>
      </c>
      <c r="F16" s="68"/>
      <c r="G16" s="68">
        <v>0</v>
      </c>
      <c r="H16" s="68"/>
      <c r="I16" s="68">
        <v>0</v>
      </c>
      <c r="J16" s="68"/>
      <c r="K16" s="68">
        <v>0</v>
      </c>
      <c r="L16" s="68"/>
      <c r="M16" s="68">
        <v>892197</v>
      </c>
      <c r="N16" s="68"/>
      <c r="O16" s="68">
        <v>0</v>
      </c>
      <c r="P16" s="68"/>
      <c r="Q16" s="68">
        <f>SUM(E16:M16,O16)</f>
        <v>892197</v>
      </c>
    </row>
    <row r="17" spans="1:18" ht="22.5" customHeight="1">
      <c r="A17" s="55" t="s">
        <v>220</v>
      </c>
      <c r="D17" s="66"/>
      <c r="E17" s="68">
        <v>0</v>
      </c>
      <c r="F17" s="68"/>
      <c r="G17" s="68">
        <v>0</v>
      </c>
      <c r="H17" s="68"/>
      <c r="I17" s="68">
        <v>0</v>
      </c>
      <c r="J17" s="68"/>
      <c r="K17" s="68">
        <v>0</v>
      </c>
      <c r="L17" s="68"/>
      <c r="M17" s="68">
        <v>0</v>
      </c>
      <c r="N17" s="68"/>
      <c r="O17" s="68">
        <v>0</v>
      </c>
      <c r="P17" s="68"/>
      <c r="Q17" s="68">
        <f>SUM(E17:M17,O17)</f>
        <v>0</v>
      </c>
    </row>
    <row r="18" spans="1:18" ht="22.5" customHeight="1">
      <c r="A18" s="57" t="s">
        <v>91</v>
      </c>
      <c r="B18" s="57"/>
      <c r="C18" s="57"/>
      <c r="D18" s="66"/>
      <c r="E18" s="69">
        <f>SUM(E16:E17)</f>
        <v>0</v>
      </c>
      <c r="F18" s="67"/>
      <c r="G18" s="69">
        <f>SUM(G16:G17)</f>
        <v>0</v>
      </c>
      <c r="H18" s="67"/>
      <c r="I18" s="69">
        <f>SUM(I16:I17)</f>
        <v>0</v>
      </c>
      <c r="J18" s="67"/>
      <c r="K18" s="69">
        <f>SUM(K16:K17)</f>
        <v>0</v>
      </c>
      <c r="L18" s="67"/>
      <c r="M18" s="69">
        <f>SUM(M16:M17)</f>
        <v>892197</v>
      </c>
      <c r="N18" s="67"/>
      <c r="O18" s="69">
        <f>SUM(O16:O17)</f>
        <v>0</v>
      </c>
      <c r="P18" s="67"/>
      <c r="Q18" s="69">
        <f>SUM(Q16:Q17)</f>
        <v>892197</v>
      </c>
    </row>
    <row r="19" spans="1:18" ht="22.5" customHeight="1">
      <c r="C19" s="57"/>
      <c r="D19" s="70"/>
      <c r="E19" s="68"/>
      <c r="F19" s="67"/>
      <c r="G19" s="67"/>
      <c r="H19" s="67"/>
      <c r="I19" s="68"/>
      <c r="J19" s="67"/>
      <c r="K19" s="68"/>
      <c r="L19" s="67"/>
      <c r="M19" s="68"/>
      <c r="N19" s="68"/>
      <c r="O19" s="68"/>
      <c r="P19" s="68"/>
      <c r="Q19" s="67"/>
    </row>
    <row r="20" spans="1:18" ht="22.5" customHeight="1" thickBot="1">
      <c r="A20" s="57" t="s">
        <v>104</v>
      </c>
      <c r="B20" s="57"/>
      <c r="E20" s="71">
        <f>E13+E18</f>
        <v>14500000</v>
      </c>
      <c r="F20" s="67"/>
      <c r="G20" s="71">
        <f>G13+G18</f>
        <v>1531778</v>
      </c>
      <c r="H20" s="67"/>
      <c r="I20" s="71">
        <f>I13+I18</f>
        <v>221309</v>
      </c>
      <c r="J20" s="67"/>
      <c r="K20" s="71">
        <f>K13+K18</f>
        <v>1450000</v>
      </c>
      <c r="L20" s="67"/>
      <c r="M20" s="71">
        <f>M13+M18</f>
        <v>39127881</v>
      </c>
      <c r="N20" s="67"/>
      <c r="O20" s="71">
        <f>O13+O18</f>
        <v>-22819</v>
      </c>
      <c r="P20" s="67"/>
      <c r="Q20" s="71">
        <f>Q13+Q18</f>
        <v>56808149</v>
      </c>
      <c r="R20" s="73"/>
    </row>
    <row r="21" spans="1:18" ht="22.5" customHeight="1" thickTop="1">
      <c r="G21" s="61"/>
      <c r="I21" s="55"/>
      <c r="K21" s="68"/>
      <c r="L21" s="68"/>
      <c r="M21" s="68"/>
      <c r="N21" s="68"/>
      <c r="O21" s="68"/>
      <c r="P21" s="68"/>
      <c r="Q21" s="57"/>
      <c r="R21" s="72"/>
    </row>
    <row r="22" spans="1:18" ht="22.5" customHeight="1">
      <c r="M22" s="72"/>
      <c r="Q22" s="68"/>
    </row>
    <row r="41" spans="7:18" ht="22.5" customHeight="1">
      <c r="G41" s="61"/>
      <c r="I41" s="55"/>
      <c r="K41" s="68"/>
      <c r="L41" s="68"/>
      <c r="M41" s="68"/>
      <c r="N41" s="68"/>
      <c r="O41" s="68"/>
      <c r="P41" s="68"/>
      <c r="Q41" s="57"/>
      <c r="R41" s="72"/>
    </row>
    <row r="42" spans="7:18" ht="22.5" customHeight="1">
      <c r="Q42" s="72"/>
    </row>
  </sheetData>
  <mergeCells count="5">
    <mergeCell ref="E11:Q11"/>
    <mergeCell ref="A1:O1"/>
    <mergeCell ref="A2:O2"/>
    <mergeCell ref="E4:O4"/>
    <mergeCell ref="K6:M6"/>
  </mergeCells>
  <pageMargins left="0.8" right="0.8" top="0.8" bottom="0.5" header="0.5" footer="0.5"/>
  <pageSetup paperSize="9" scale="87" firstPageNumber="8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R40"/>
  <sheetViews>
    <sheetView zoomScaleNormal="100" zoomScaleSheetLayoutView="100" workbookViewId="0">
      <selection activeCell="U18" sqref="U18"/>
    </sheetView>
  </sheetViews>
  <sheetFormatPr defaultColWidth="9.125" defaultRowHeight="22.5" customHeight="1"/>
  <cols>
    <col min="1" max="2" width="2.375" style="55" customWidth="1"/>
    <col min="3" max="3" width="31.75" style="55" customWidth="1"/>
    <col min="4" max="4" width="1.625" style="59" customWidth="1"/>
    <col min="5" max="5" width="10.875" style="55" customWidth="1"/>
    <col min="6" max="6" width="1.625" style="61" customWidth="1"/>
    <col min="7" max="7" width="12.25" style="55" customWidth="1"/>
    <col min="8" max="8" width="1.25" style="61" customWidth="1"/>
    <col min="9" max="9" width="14.25" style="61" customWidth="1"/>
    <col min="10" max="10" width="1.25" style="61" customWidth="1"/>
    <col min="11" max="11" width="13.75" style="55" customWidth="1"/>
    <col min="12" max="12" width="1.25" style="55" customWidth="1"/>
    <col min="13" max="13" width="12.125" style="55" customWidth="1"/>
    <col min="14" max="14" width="1.25" style="55" customWidth="1"/>
    <col min="15" max="15" width="17.375" style="55" bestFit="1" customWidth="1"/>
    <col min="16" max="16" width="1.25" style="55" customWidth="1"/>
    <col min="17" max="17" width="12.125" style="55" customWidth="1"/>
    <col min="18" max="16384" width="9.125" style="55"/>
  </cols>
  <sheetData>
    <row r="1" spans="1:17" s="98" customFormat="1" ht="22.5" customHeight="1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</row>
    <row r="2" spans="1:17" s="98" customFormat="1" ht="22.5" customHeight="1">
      <c r="A2" s="166" t="s">
        <v>137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7" ht="22.5" customHeight="1">
      <c r="A3" s="99"/>
      <c r="B3" s="99"/>
      <c r="C3" s="99"/>
      <c r="D3" s="99"/>
      <c r="E3" s="99"/>
      <c r="F3" s="99"/>
      <c r="G3" s="99"/>
      <c r="H3" s="99"/>
      <c r="I3" s="99"/>
      <c r="J3" s="56"/>
      <c r="K3" s="57"/>
      <c r="L3" s="57"/>
      <c r="M3" s="57"/>
      <c r="N3" s="57"/>
      <c r="O3" s="57"/>
    </row>
    <row r="4" spans="1:17" ht="22.5" customHeight="1">
      <c r="A4" s="57"/>
      <c r="B4" s="57"/>
      <c r="C4" s="57"/>
      <c r="E4" s="173" t="s">
        <v>57</v>
      </c>
      <c r="F4" s="173"/>
      <c r="G4" s="173"/>
      <c r="H4" s="173"/>
      <c r="I4" s="173"/>
      <c r="J4" s="173"/>
      <c r="K4" s="173"/>
      <c r="L4" s="173"/>
      <c r="M4" s="173"/>
      <c r="N4" s="173"/>
      <c r="O4" s="173"/>
    </row>
    <row r="5" spans="1:17" ht="22.5" customHeight="1">
      <c r="A5" s="57"/>
      <c r="B5" s="57"/>
      <c r="C5" s="5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8" t="s">
        <v>187</v>
      </c>
    </row>
    <row r="6" spans="1:17" ht="22.5" customHeight="1">
      <c r="A6" s="57"/>
      <c r="B6" s="57"/>
      <c r="C6" s="57"/>
      <c r="E6" s="60"/>
      <c r="F6" s="60"/>
      <c r="G6" s="60"/>
      <c r="H6" s="60"/>
      <c r="K6" s="176" t="s">
        <v>43</v>
      </c>
      <c r="L6" s="176"/>
      <c r="M6" s="176"/>
      <c r="N6" s="62"/>
      <c r="O6" s="150" t="s">
        <v>185</v>
      </c>
      <c r="P6" s="62"/>
      <c r="Q6" s="60"/>
    </row>
    <row r="7" spans="1:17" ht="22.5" customHeight="1">
      <c r="A7" s="57"/>
      <c r="B7" s="57"/>
      <c r="C7" s="57"/>
      <c r="E7" s="60"/>
      <c r="F7" s="60"/>
      <c r="G7" s="60"/>
      <c r="H7" s="60"/>
      <c r="K7" s="151"/>
      <c r="L7" s="151"/>
      <c r="M7" s="151"/>
      <c r="N7" s="62"/>
      <c r="O7" s="151" t="s">
        <v>125</v>
      </c>
      <c r="P7" s="62"/>
      <c r="Q7" s="60"/>
    </row>
    <row r="8" spans="1:17" ht="22.5" customHeight="1">
      <c r="A8" s="57"/>
      <c r="B8" s="57"/>
      <c r="C8" s="57"/>
      <c r="E8" s="62" t="s">
        <v>45</v>
      </c>
      <c r="F8" s="62"/>
      <c r="G8" s="62"/>
      <c r="H8" s="62"/>
      <c r="I8" s="62" t="s">
        <v>105</v>
      </c>
      <c r="J8" s="62"/>
      <c r="K8" s="61"/>
      <c r="L8" s="61"/>
      <c r="M8" s="61"/>
      <c r="N8" s="61"/>
      <c r="O8" s="62" t="s">
        <v>122</v>
      </c>
      <c r="P8" s="61"/>
      <c r="Q8" s="59"/>
    </row>
    <row r="9" spans="1:17" s="59" customFormat="1" ht="22.5" customHeight="1">
      <c r="A9" s="63"/>
      <c r="B9" s="63"/>
      <c r="C9" s="64"/>
      <c r="E9" s="62" t="s">
        <v>177</v>
      </c>
      <c r="F9" s="62"/>
      <c r="G9" s="59" t="s">
        <v>48</v>
      </c>
      <c r="H9" s="62"/>
      <c r="I9" s="62" t="s">
        <v>75</v>
      </c>
      <c r="J9" s="62"/>
      <c r="L9" s="62"/>
      <c r="O9" s="62" t="s">
        <v>123</v>
      </c>
      <c r="Q9" s="59" t="s">
        <v>44</v>
      </c>
    </row>
    <row r="10" spans="1:17" s="59" customFormat="1" ht="22.5" customHeight="1">
      <c r="A10" s="63"/>
      <c r="B10" s="63"/>
      <c r="C10" s="64"/>
      <c r="D10" s="65"/>
      <c r="E10" s="62" t="s">
        <v>51</v>
      </c>
      <c r="F10" s="62"/>
      <c r="G10" s="62" t="s">
        <v>52</v>
      </c>
      <c r="H10" s="62"/>
      <c r="I10" s="59" t="s">
        <v>106</v>
      </c>
      <c r="J10" s="62"/>
      <c r="K10" s="62" t="s">
        <v>53</v>
      </c>
      <c r="L10" s="62"/>
      <c r="M10" s="62" t="s">
        <v>54</v>
      </c>
      <c r="N10" s="62"/>
      <c r="O10" s="62" t="s">
        <v>124</v>
      </c>
      <c r="P10" s="62"/>
      <c r="Q10" s="59" t="s">
        <v>56</v>
      </c>
    </row>
    <row r="11" spans="1:17" s="59" customFormat="1" ht="22.5" customHeight="1">
      <c r="A11" s="63"/>
      <c r="B11" s="63"/>
      <c r="C11" s="63"/>
      <c r="D11" s="62"/>
      <c r="E11" s="174" t="s">
        <v>101</v>
      </c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</row>
    <row r="12" spans="1:17" ht="22.5" customHeight="1">
      <c r="A12" s="57" t="s">
        <v>156</v>
      </c>
      <c r="B12" s="57"/>
      <c r="C12" s="57"/>
      <c r="D12" s="66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</row>
    <row r="13" spans="1:17" ht="22.5" customHeight="1">
      <c r="A13" s="57" t="s">
        <v>157</v>
      </c>
      <c r="B13" s="57"/>
      <c r="C13" s="57"/>
      <c r="D13" s="66"/>
      <c r="E13" s="67">
        <v>14500000</v>
      </c>
      <c r="F13" s="67"/>
      <c r="G13" s="67">
        <v>1531778</v>
      </c>
      <c r="H13" s="67"/>
      <c r="I13" s="67">
        <v>221309</v>
      </c>
      <c r="J13" s="67"/>
      <c r="K13" s="67">
        <v>1450000</v>
      </c>
      <c r="L13" s="67"/>
      <c r="M13" s="67">
        <v>38922147</v>
      </c>
      <c r="N13" s="67"/>
      <c r="O13" s="67">
        <v>-22819</v>
      </c>
      <c r="P13" s="67"/>
      <c r="Q13" s="67">
        <f>SUM(E13:M13,O13)</f>
        <v>56602415</v>
      </c>
    </row>
    <row r="14" spans="1:17" ht="22.5" customHeight="1">
      <c r="A14" s="57"/>
      <c r="B14" s="57"/>
      <c r="C14" s="57"/>
      <c r="D14" s="66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7" ht="22.5" customHeight="1">
      <c r="A15" s="57" t="s">
        <v>102</v>
      </c>
      <c r="B15" s="57"/>
      <c r="C15" s="57"/>
      <c r="D15" s="66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7" ht="22.5" customHeight="1">
      <c r="A16" s="55" t="s">
        <v>219</v>
      </c>
      <c r="D16" s="66"/>
      <c r="E16" s="68">
        <v>0</v>
      </c>
      <c r="F16" s="68"/>
      <c r="G16" s="68">
        <v>0</v>
      </c>
      <c r="H16" s="68"/>
      <c r="I16" s="68">
        <v>0</v>
      </c>
      <c r="J16" s="68"/>
      <c r="K16" s="68">
        <v>0</v>
      </c>
      <c r="L16" s="68"/>
      <c r="M16" s="68">
        <v>182459</v>
      </c>
      <c r="N16" s="68"/>
      <c r="O16" s="68">
        <v>0</v>
      </c>
      <c r="P16" s="68"/>
      <c r="Q16" s="68">
        <f>SUM(E16:M16,O16)</f>
        <v>182459</v>
      </c>
    </row>
    <row r="17" spans="1:18" ht="22.5" customHeight="1">
      <c r="A17" s="55" t="s">
        <v>220</v>
      </c>
      <c r="D17" s="66"/>
      <c r="E17" s="68">
        <v>0</v>
      </c>
      <c r="F17" s="68"/>
      <c r="G17" s="68">
        <v>0</v>
      </c>
      <c r="H17" s="68"/>
      <c r="I17" s="68">
        <v>0</v>
      </c>
      <c r="J17" s="68"/>
      <c r="K17" s="68">
        <v>0</v>
      </c>
      <c r="L17" s="68"/>
      <c r="M17" s="68">
        <v>0</v>
      </c>
      <c r="N17" s="68"/>
      <c r="O17" s="68">
        <v>0</v>
      </c>
      <c r="P17" s="68"/>
      <c r="Q17" s="68">
        <f>SUM(E17:M17,O17)</f>
        <v>0</v>
      </c>
    </row>
    <row r="18" spans="1:18" ht="22.5" customHeight="1">
      <c r="A18" s="57" t="s">
        <v>91</v>
      </c>
      <c r="B18" s="57"/>
      <c r="C18" s="57"/>
      <c r="D18" s="66"/>
      <c r="E18" s="69">
        <f>SUM(E16:E17)</f>
        <v>0</v>
      </c>
      <c r="F18" s="67"/>
      <c r="G18" s="69">
        <f>SUM(G16:G17)</f>
        <v>0</v>
      </c>
      <c r="H18" s="67"/>
      <c r="I18" s="69">
        <f>SUM(I16:I17)</f>
        <v>0</v>
      </c>
      <c r="J18" s="67"/>
      <c r="K18" s="69">
        <f>SUM(K16:K17)</f>
        <v>0</v>
      </c>
      <c r="L18" s="67"/>
      <c r="M18" s="69">
        <f>SUM(M16:M17)</f>
        <v>182459</v>
      </c>
      <c r="N18" s="67"/>
      <c r="O18" s="69">
        <f>SUM(O16:O17)</f>
        <v>0</v>
      </c>
      <c r="P18" s="67"/>
      <c r="Q18" s="69">
        <f>SUM(Q16:Q17)</f>
        <v>182459</v>
      </c>
    </row>
    <row r="19" spans="1:18" ht="22.5" customHeight="1">
      <c r="C19" s="57"/>
      <c r="D19" s="70"/>
      <c r="E19" s="68"/>
      <c r="F19" s="67"/>
      <c r="G19" s="67"/>
      <c r="H19" s="67"/>
      <c r="I19" s="68"/>
      <c r="J19" s="67"/>
      <c r="K19" s="68"/>
      <c r="L19" s="67"/>
      <c r="M19" s="68"/>
      <c r="N19" s="68"/>
      <c r="O19" s="68"/>
      <c r="P19" s="68"/>
      <c r="Q19" s="67"/>
    </row>
    <row r="20" spans="1:18" ht="22.5" customHeight="1" thickBot="1">
      <c r="A20" s="57" t="s">
        <v>158</v>
      </c>
      <c r="B20" s="57"/>
      <c r="E20" s="71">
        <f>E13+E18</f>
        <v>14500000</v>
      </c>
      <c r="F20" s="67"/>
      <c r="G20" s="71">
        <f>G13+G18</f>
        <v>1531778</v>
      </c>
      <c r="H20" s="67"/>
      <c r="I20" s="71">
        <f>I13+I18</f>
        <v>221309</v>
      </c>
      <c r="J20" s="67"/>
      <c r="K20" s="71">
        <f>K13+K18</f>
        <v>1450000</v>
      </c>
      <c r="L20" s="67"/>
      <c r="M20" s="71">
        <f>M13+M18</f>
        <v>39104606</v>
      </c>
      <c r="N20" s="67"/>
      <c r="O20" s="71">
        <f>O13+O18</f>
        <v>-22819</v>
      </c>
      <c r="P20" s="67"/>
      <c r="Q20" s="71">
        <f>Q13+Q18</f>
        <v>56784874</v>
      </c>
      <c r="R20" s="73"/>
    </row>
    <row r="21" spans="1:18" ht="22.5" customHeight="1" thickTop="1">
      <c r="G21" s="61"/>
      <c r="I21" s="55"/>
      <c r="K21" s="68"/>
      <c r="L21" s="68"/>
      <c r="M21" s="68"/>
      <c r="N21" s="68"/>
      <c r="O21" s="68"/>
      <c r="P21" s="68"/>
      <c r="Q21" s="57"/>
      <c r="R21" s="72"/>
    </row>
    <row r="22" spans="1:18" ht="22.5" customHeight="1">
      <c r="M22" s="72"/>
      <c r="O22" s="72"/>
      <c r="Q22" s="72"/>
    </row>
    <row r="39" spans="7:18" ht="22.5" customHeight="1">
      <c r="G39" s="61"/>
      <c r="I39" s="55"/>
      <c r="K39" s="68"/>
      <c r="L39" s="68"/>
      <c r="M39" s="68"/>
      <c r="N39" s="68"/>
      <c r="O39" s="68"/>
      <c r="P39" s="68"/>
      <c r="Q39" s="57"/>
      <c r="R39" s="72"/>
    </row>
    <row r="40" spans="7:18" ht="22.5" customHeight="1">
      <c r="Q40" s="72"/>
    </row>
  </sheetData>
  <mergeCells count="5">
    <mergeCell ref="K6:M6"/>
    <mergeCell ref="A1:O1"/>
    <mergeCell ref="A2:O2"/>
    <mergeCell ref="E4:O4"/>
    <mergeCell ref="E11:Q11"/>
  </mergeCells>
  <pageMargins left="0.8" right="0.8" top="0.8" bottom="0.5" header="0.5" footer="0.5"/>
  <pageSetup paperSize="9" scale="87" firstPageNumber="9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X110"/>
  <sheetViews>
    <sheetView zoomScaleNormal="100" zoomScaleSheetLayoutView="100" workbookViewId="0">
      <selection activeCell="E101" sqref="E101"/>
    </sheetView>
  </sheetViews>
  <sheetFormatPr defaultColWidth="9.125" defaultRowHeight="20.100000000000001" customHeight="1"/>
  <cols>
    <col min="1" max="1" width="2.5" style="55" customWidth="1"/>
    <col min="2" max="2" width="2.75" style="55" customWidth="1"/>
    <col min="3" max="3" width="43" style="55" customWidth="1"/>
    <col min="4" max="4" width="5.625" style="70" customWidth="1"/>
    <col min="5" max="5" width="12" style="89" customWidth="1"/>
    <col min="6" max="6" width="0.875" style="55" customWidth="1"/>
    <col min="7" max="7" width="11.25" style="89" customWidth="1"/>
    <col min="8" max="8" width="0.875" style="59" customWidth="1"/>
    <col min="9" max="9" width="11" style="89" customWidth="1"/>
    <col min="10" max="10" width="0.875" style="55" customWidth="1"/>
    <col min="11" max="11" width="11" style="89" customWidth="1"/>
    <col min="12" max="16384" width="9.125" style="55"/>
  </cols>
  <sheetData>
    <row r="1" spans="1:24" s="120" customFormat="1" ht="18.95" customHeight="1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24" s="120" customFormat="1" ht="18.95" customHeight="1">
      <c r="A2" s="157" t="s">
        <v>138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24" ht="18.9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24" ht="18.95" customHeight="1">
      <c r="A4" s="57"/>
      <c r="B4" s="57"/>
      <c r="C4" s="57"/>
      <c r="D4" s="122"/>
      <c r="E4" s="173" t="s">
        <v>1</v>
      </c>
      <c r="F4" s="173"/>
      <c r="G4" s="173"/>
      <c r="H4" s="86"/>
      <c r="I4" s="173" t="s">
        <v>2</v>
      </c>
      <c r="J4" s="173"/>
      <c r="K4" s="173"/>
    </row>
    <row r="5" spans="1:24" ht="18.95" customHeight="1">
      <c r="A5" s="57"/>
      <c r="C5" s="57"/>
      <c r="D5" s="123"/>
      <c r="E5" s="173" t="s">
        <v>3</v>
      </c>
      <c r="F5" s="173"/>
      <c r="G5" s="173"/>
      <c r="H5" s="60"/>
      <c r="I5" s="173" t="s">
        <v>3</v>
      </c>
      <c r="J5" s="173"/>
      <c r="K5" s="173"/>
      <c r="X5" s="57"/>
    </row>
    <row r="6" spans="1:24" s="77" customFormat="1" ht="18.95" customHeight="1">
      <c r="A6" s="51"/>
      <c r="C6" s="51"/>
      <c r="D6" s="124"/>
      <c r="E6" s="175" t="s">
        <v>88</v>
      </c>
      <c r="F6" s="175"/>
      <c r="G6" s="175"/>
      <c r="H6" s="79"/>
      <c r="I6" s="175" t="s">
        <v>92</v>
      </c>
      <c r="J6" s="175"/>
      <c r="K6" s="175"/>
    </row>
    <row r="7" spans="1:24" ht="18.95" customHeight="1">
      <c r="A7" s="57"/>
      <c r="C7" s="57"/>
      <c r="D7" s="6"/>
      <c r="E7" s="178" t="s">
        <v>85</v>
      </c>
      <c r="F7" s="179"/>
      <c r="G7" s="179"/>
      <c r="H7" s="5"/>
      <c r="I7" s="178" t="s">
        <v>85</v>
      </c>
      <c r="J7" s="179"/>
      <c r="K7" s="179"/>
      <c r="X7" s="57"/>
    </row>
    <row r="8" spans="1:24" ht="18.95" customHeight="1">
      <c r="A8" s="57"/>
      <c r="C8" s="57"/>
      <c r="D8" s="6" t="s">
        <v>5</v>
      </c>
      <c r="E8" s="111" t="s">
        <v>150</v>
      </c>
      <c r="F8" s="5"/>
      <c r="G8" s="111" t="s">
        <v>86</v>
      </c>
      <c r="H8" s="159"/>
      <c r="I8" s="111" t="s">
        <v>150</v>
      </c>
      <c r="J8" s="5"/>
      <c r="K8" s="111" t="s">
        <v>86</v>
      </c>
      <c r="X8" s="57"/>
    </row>
    <row r="9" spans="1:24" s="61" customFormat="1" ht="18.95" customHeight="1">
      <c r="A9" s="56"/>
      <c r="C9" s="56"/>
      <c r="D9" s="123"/>
      <c r="E9" s="174" t="s">
        <v>93</v>
      </c>
      <c r="F9" s="174"/>
      <c r="G9" s="174"/>
      <c r="H9" s="174"/>
      <c r="I9" s="174"/>
      <c r="J9" s="174"/>
      <c r="K9" s="174"/>
      <c r="X9" s="56"/>
    </row>
    <row r="10" spans="1:24" ht="18.95" customHeight="1">
      <c r="A10" s="87" t="s">
        <v>58</v>
      </c>
      <c r="D10" s="125"/>
      <c r="E10" s="72"/>
      <c r="F10" s="9"/>
      <c r="G10" s="72"/>
      <c r="H10" s="9"/>
      <c r="I10" s="88"/>
      <c r="J10" s="9"/>
      <c r="K10" s="88"/>
    </row>
    <row r="11" spans="1:24" ht="18.95" customHeight="1">
      <c r="A11" s="55" t="s">
        <v>90</v>
      </c>
      <c r="D11" s="126"/>
      <c r="E11" s="89">
        <v>788956</v>
      </c>
      <c r="F11" s="72"/>
      <c r="G11" s="89">
        <v>1328124</v>
      </c>
      <c r="H11" s="127"/>
      <c r="I11" s="89">
        <v>182459</v>
      </c>
      <c r="J11" s="72"/>
      <c r="K11" s="89">
        <v>892197</v>
      </c>
      <c r="L11" s="72"/>
      <c r="M11" s="72"/>
      <c r="N11" s="72"/>
      <c r="O11" s="72"/>
      <c r="P11" s="72"/>
    </row>
    <row r="12" spans="1:24" ht="18.95" customHeight="1">
      <c r="A12" s="74" t="s">
        <v>139</v>
      </c>
      <c r="F12" s="72"/>
      <c r="H12" s="91"/>
      <c r="J12" s="72"/>
      <c r="L12" s="72"/>
    </row>
    <row r="13" spans="1:24" ht="18.95" customHeight="1">
      <c r="A13" s="1" t="s">
        <v>134</v>
      </c>
      <c r="E13" s="89">
        <v>229051</v>
      </c>
      <c r="F13" s="68"/>
      <c r="G13" s="89">
        <v>247058</v>
      </c>
      <c r="H13" s="128"/>
      <c r="I13" s="92">
        <v>785</v>
      </c>
      <c r="J13" s="68"/>
      <c r="K13" s="92">
        <v>-1005</v>
      </c>
      <c r="L13" s="72"/>
      <c r="M13" s="72"/>
      <c r="N13" s="72"/>
      <c r="O13" s="72"/>
      <c r="P13" s="72"/>
    </row>
    <row r="14" spans="1:24" ht="18.95" customHeight="1">
      <c r="A14" s="1" t="s">
        <v>40</v>
      </c>
      <c r="E14" s="89">
        <v>356317</v>
      </c>
      <c r="F14" s="72"/>
      <c r="G14" s="89">
        <v>400372</v>
      </c>
      <c r="H14" s="91"/>
      <c r="I14" s="89">
        <v>0</v>
      </c>
      <c r="J14" s="72"/>
      <c r="K14" s="89">
        <v>15595</v>
      </c>
      <c r="L14" s="72"/>
      <c r="M14" s="72"/>
      <c r="N14" s="72"/>
      <c r="O14" s="72"/>
      <c r="P14" s="72"/>
    </row>
    <row r="15" spans="1:24" ht="18.95" customHeight="1">
      <c r="A15" s="1" t="s">
        <v>228</v>
      </c>
      <c r="D15" s="70">
        <v>11</v>
      </c>
      <c r="E15" s="89">
        <v>78443</v>
      </c>
      <c r="F15" s="72"/>
      <c r="G15" s="89">
        <v>0</v>
      </c>
      <c r="H15" s="91">
        <v>0</v>
      </c>
      <c r="I15" s="89">
        <v>0</v>
      </c>
      <c r="J15" s="72">
        <v>0</v>
      </c>
      <c r="K15" s="89">
        <v>0</v>
      </c>
      <c r="L15" s="72"/>
    </row>
    <row r="16" spans="1:24" ht="18.95" customHeight="1">
      <c r="A16" s="1" t="s">
        <v>59</v>
      </c>
      <c r="E16" s="89">
        <v>222458</v>
      </c>
      <c r="F16" s="72"/>
      <c r="G16" s="89">
        <v>255589</v>
      </c>
      <c r="H16" s="91"/>
      <c r="I16" s="89">
        <v>7695</v>
      </c>
      <c r="J16" s="72"/>
      <c r="K16" s="89">
        <v>20003</v>
      </c>
      <c r="L16" s="72"/>
    </row>
    <row r="17" spans="1:16" ht="18.95" customHeight="1">
      <c r="A17" s="1" t="s">
        <v>189</v>
      </c>
      <c r="E17" s="89">
        <v>70915</v>
      </c>
      <c r="F17" s="72"/>
      <c r="G17" s="89">
        <v>78609</v>
      </c>
      <c r="H17" s="91"/>
      <c r="I17" s="89">
        <v>602</v>
      </c>
      <c r="J17" s="72"/>
      <c r="K17" s="89">
        <v>319</v>
      </c>
      <c r="L17" s="72"/>
    </row>
    <row r="18" spans="1:16" ht="18.95" customHeight="1">
      <c r="A18" s="1" t="s">
        <v>78</v>
      </c>
      <c r="E18" s="89">
        <v>239180</v>
      </c>
      <c r="F18" s="72"/>
      <c r="G18" s="89">
        <v>-168913</v>
      </c>
      <c r="H18" s="91"/>
      <c r="I18" s="89">
        <v>49629</v>
      </c>
      <c r="J18" s="72"/>
      <c r="K18" s="89">
        <v>49979</v>
      </c>
      <c r="L18" s="72"/>
    </row>
    <row r="19" spans="1:16" ht="18.95" customHeight="1">
      <c r="A19" s="1" t="s">
        <v>140</v>
      </c>
      <c r="D19" s="70">
        <v>4</v>
      </c>
      <c r="E19" s="89">
        <v>-642</v>
      </c>
      <c r="F19" s="68"/>
      <c r="G19" s="89">
        <v>-499</v>
      </c>
      <c r="H19" s="128"/>
      <c r="I19" s="92">
        <v>-539</v>
      </c>
      <c r="J19" s="68"/>
      <c r="K19" s="92">
        <v>-398</v>
      </c>
      <c r="L19" s="72"/>
    </row>
    <row r="20" spans="1:16" ht="18.95" customHeight="1">
      <c r="A20" s="1" t="s">
        <v>203</v>
      </c>
      <c r="F20" s="68"/>
      <c r="H20" s="128"/>
      <c r="I20" s="92"/>
      <c r="J20" s="68"/>
      <c r="K20" s="92"/>
      <c r="L20" s="72"/>
    </row>
    <row r="21" spans="1:16" ht="18.95" customHeight="1">
      <c r="A21" s="1"/>
      <c r="B21" s="55" t="s">
        <v>204</v>
      </c>
      <c r="E21" s="89">
        <v>-24526</v>
      </c>
      <c r="F21" s="68"/>
      <c r="G21" s="89">
        <v>-36626</v>
      </c>
      <c r="H21" s="128"/>
      <c r="I21" s="92">
        <v>0</v>
      </c>
      <c r="J21" s="68">
        <v>0</v>
      </c>
      <c r="K21" s="92">
        <v>0</v>
      </c>
      <c r="L21" s="72"/>
    </row>
    <row r="22" spans="1:16" ht="18.95" customHeight="1">
      <c r="A22" s="1" t="s">
        <v>130</v>
      </c>
      <c r="D22" s="70">
        <v>6</v>
      </c>
      <c r="E22" s="89">
        <v>-845819</v>
      </c>
      <c r="F22" s="72"/>
      <c r="G22" s="89">
        <v>-526705</v>
      </c>
      <c r="H22" s="91"/>
      <c r="I22" s="89">
        <v>0</v>
      </c>
      <c r="J22" s="72"/>
      <c r="K22" s="89">
        <v>0</v>
      </c>
      <c r="L22" s="72"/>
      <c r="M22" s="72"/>
      <c r="N22" s="72"/>
      <c r="O22" s="72"/>
      <c r="P22" s="72"/>
    </row>
    <row r="23" spans="1:16" ht="18.95" customHeight="1">
      <c r="A23" s="1" t="s">
        <v>222</v>
      </c>
      <c r="D23" s="70" t="s">
        <v>159</v>
      </c>
      <c r="E23" s="89">
        <v>-2401</v>
      </c>
      <c r="F23" s="72"/>
      <c r="G23" s="89">
        <v>0</v>
      </c>
      <c r="H23" s="91"/>
      <c r="I23" s="89">
        <v>0</v>
      </c>
      <c r="J23" s="72"/>
      <c r="K23" s="89">
        <v>0</v>
      </c>
      <c r="L23" s="72"/>
    </row>
    <row r="24" spans="1:16" ht="18.95" customHeight="1">
      <c r="A24" s="1" t="s">
        <v>205</v>
      </c>
      <c r="E24" s="89">
        <v>18895</v>
      </c>
      <c r="F24" s="72"/>
      <c r="G24" s="89">
        <v>20071</v>
      </c>
      <c r="H24" s="91"/>
      <c r="I24" s="89">
        <v>0</v>
      </c>
      <c r="J24" s="72"/>
      <c r="K24" s="89">
        <v>0</v>
      </c>
      <c r="L24" s="72"/>
    </row>
    <row r="25" spans="1:16" ht="18.95" customHeight="1">
      <c r="A25" s="1" t="s">
        <v>221</v>
      </c>
      <c r="E25" s="89">
        <v>-54</v>
      </c>
      <c r="F25" s="72"/>
      <c r="G25" s="89">
        <v>16012</v>
      </c>
      <c r="H25" s="91"/>
      <c r="I25" s="89">
        <v>0</v>
      </c>
      <c r="J25" s="72"/>
      <c r="K25" s="89">
        <v>0</v>
      </c>
      <c r="L25" s="72"/>
    </row>
    <row r="26" spans="1:16" ht="18.95" customHeight="1">
      <c r="A26" s="1" t="s">
        <v>206</v>
      </c>
      <c r="E26" s="89">
        <v>2</v>
      </c>
      <c r="F26" s="72"/>
      <c r="G26" s="89">
        <v>-1</v>
      </c>
      <c r="H26" s="91"/>
      <c r="I26" s="89">
        <v>2</v>
      </c>
      <c r="J26" s="72"/>
      <c r="K26" s="89">
        <v>0</v>
      </c>
      <c r="L26" s="72"/>
    </row>
    <row r="27" spans="1:16" ht="18.95" customHeight="1">
      <c r="A27" s="1" t="s">
        <v>36</v>
      </c>
      <c r="D27" s="70" t="s">
        <v>232</v>
      </c>
      <c r="E27" s="89">
        <v>0</v>
      </c>
      <c r="F27" s="72"/>
      <c r="G27" s="89">
        <v>0</v>
      </c>
      <c r="H27" s="91"/>
      <c r="I27" s="89">
        <v>-376379</v>
      </c>
      <c r="J27" s="72"/>
      <c r="K27" s="89">
        <v>-1035185</v>
      </c>
      <c r="L27" s="72"/>
      <c r="M27" s="72"/>
      <c r="N27" s="72"/>
      <c r="O27" s="72"/>
      <c r="P27" s="72"/>
    </row>
    <row r="28" spans="1:16" ht="18.95" customHeight="1">
      <c r="A28" s="1" t="s">
        <v>37</v>
      </c>
      <c r="E28" s="89">
        <v>-32090</v>
      </c>
      <c r="F28" s="72"/>
      <c r="G28" s="89">
        <v>-47201</v>
      </c>
      <c r="H28" s="91"/>
      <c r="I28" s="89">
        <v>-45214</v>
      </c>
      <c r="J28" s="72"/>
      <c r="K28" s="89">
        <v>-90649</v>
      </c>
      <c r="L28" s="72"/>
      <c r="M28" s="72"/>
      <c r="N28" s="72"/>
      <c r="O28" s="72"/>
      <c r="P28" s="72"/>
    </row>
    <row r="29" spans="1:16" ht="18.95" customHeight="1">
      <c r="A29" s="1" t="s">
        <v>149</v>
      </c>
      <c r="E29" s="92">
        <v>0</v>
      </c>
      <c r="F29" s="68"/>
      <c r="G29" s="92">
        <v>24</v>
      </c>
      <c r="H29" s="128"/>
      <c r="I29" s="92">
        <v>0</v>
      </c>
      <c r="J29" s="68"/>
      <c r="K29" s="92">
        <v>0</v>
      </c>
      <c r="L29" s="72"/>
    </row>
    <row r="30" spans="1:16" ht="18.95" customHeight="1">
      <c r="E30" s="132">
        <f>SUM(E11:E29)</f>
        <v>1098685</v>
      </c>
      <c r="F30" s="72"/>
      <c r="G30" s="132">
        <f>SUM(G11:G29)</f>
        <v>1565914</v>
      </c>
      <c r="H30" s="91"/>
      <c r="I30" s="132">
        <f>SUM(I11:I29)</f>
        <v>-180960</v>
      </c>
      <c r="J30" s="72"/>
      <c r="K30" s="132">
        <f>SUM(K11:K29)</f>
        <v>-149144</v>
      </c>
      <c r="L30" s="72"/>
    </row>
    <row r="31" spans="1:16" ht="18.95" customHeight="1">
      <c r="A31" s="74" t="s">
        <v>60</v>
      </c>
      <c r="E31" s="55"/>
      <c r="F31" s="91"/>
      <c r="G31" s="55"/>
      <c r="H31" s="91"/>
      <c r="J31" s="72"/>
      <c r="L31" s="72"/>
    </row>
    <row r="32" spans="1:16" ht="18.95" customHeight="1">
      <c r="A32" s="1" t="s">
        <v>135</v>
      </c>
      <c r="E32" s="89">
        <v>-296092</v>
      </c>
      <c r="F32" s="91"/>
      <c r="G32" s="89">
        <v>3066942</v>
      </c>
      <c r="H32" s="91"/>
      <c r="I32" s="89">
        <v>0</v>
      </c>
      <c r="J32" s="72"/>
      <c r="K32" s="89">
        <v>0</v>
      </c>
      <c r="L32" s="72"/>
    </row>
    <row r="33" spans="1:12" ht="18.95" customHeight="1">
      <c r="A33" s="1" t="s">
        <v>61</v>
      </c>
      <c r="E33" s="89">
        <v>-78099</v>
      </c>
      <c r="F33" s="91"/>
      <c r="G33" s="89">
        <v>82395</v>
      </c>
      <c r="H33" s="91"/>
      <c r="I33" s="89">
        <v>0</v>
      </c>
      <c r="J33" s="72"/>
      <c r="K33" s="89">
        <v>0</v>
      </c>
      <c r="L33" s="72"/>
    </row>
    <row r="34" spans="1:12" ht="18.95" customHeight="1">
      <c r="A34" s="99" t="s">
        <v>224</v>
      </c>
      <c r="B34" s="99"/>
      <c r="C34" s="99"/>
      <c r="D34" s="99"/>
      <c r="E34" s="89">
        <v>147854</v>
      </c>
      <c r="F34" s="91"/>
      <c r="G34" s="89">
        <v>-337908</v>
      </c>
      <c r="H34" s="91"/>
      <c r="I34" s="89">
        <v>-5645</v>
      </c>
      <c r="J34" s="72"/>
      <c r="K34" s="89">
        <v>6121</v>
      </c>
      <c r="L34" s="72"/>
    </row>
    <row r="35" spans="1:12" ht="18.95" customHeight="1">
      <c r="A35" s="1" t="s">
        <v>229</v>
      </c>
      <c r="E35" s="89">
        <v>5271</v>
      </c>
      <c r="F35" s="91"/>
      <c r="G35" s="89">
        <v>8853</v>
      </c>
      <c r="H35" s="91"/>
      <c r="I35" s="89">
        <v>11757</v>
      </c>
      <c r="J35" s="72"/>
      <c r="K35" s="89">
        <v>-3256</v>
      </c>
      <c r="L35" s="72"/>
    </row>
    <row r="36" spans="1:12" ht="18.95" customHeight="1">
      <c r="A36" s="99" t="s">
        <v>72</v>
      </c>
      <c r="B36" s="99"/>
      <c r="C36" s="99"/>
      <c r="D36" s="99"/>
      <c r="E36" s="89">
        <v>898363</v>
      </c>
      <c r="F36" s="91"/>
      <c r="G36" s="89">
        <v>994935</v>
      </c>
      <c r="H36" s="91"/>
      <c r="I36" s="89">
        <v>0</v>
      </c>
      <c r="J36" s="72"/>
      <c r="K36" s="89">
        <v>0</v>
      </c>
      <c r="L36" s="72"/>
    </row>
    <row r="37" spans="1:12" ht="18.95" customHeight="1">
      <c r="A37" s="1" t="s">
        <v>9</v>
      </c>
      <c r="E37" s="89">
        <v>113987</v>
      </c>
      <c r="F37" s="91"/>
      <c r="G37" s="89">
        <v>220113</v>
      </c>
      <c r="H37" s="91"/>
      <c r="I37" s="89">
        <v>0</v>
      </c>
      <c r="J37" s="72"/>
      <c r="K37" s="89">
        <v>0</v>
      </c>
      <c r="L37" s="72"/>
    </row>
    <row r="38" spans="1:12" ht="18.95" customHeight="1">
      <c r="A38" s="1" t="s">
        <v>80</v>
      </c>
      <c r="E38" s="89">
        <v>-21057</v>
      </c>
      <c r="F38" s="91"/>
      <c r="G38" s="89">
        <v>12067</v>
      </c>
      <c r="H38" s="91"/>
      <c r="I38" s="89">
        <v>9733</v>
      </c>
      <c r="J38" s="72"/>
      <c r="K38" s="89">
        <v>17914</v>
      </c>
      <c r="L38" s="72"/>
    </row>
    <row r="39" spans="1:12" ht="18.95" customHeight="1">
      <c r="A39" s="1" t="s">
        <v>81</v>
      </c>
      <c r="E39" s="89">
        <v>0</v>
      </c>
      <c r="F39" s="91"/>
      <c r="G39" s="89">
        <v>-1003</v>
      </c>
      <c r="H39" s="91"/>
      <c r="I39" s="89">
        <v>0</v>
      </c>
      <c r="J39" s="72"/>
      <c r="K39" s="89">
        <v>0</v>
      </c>
      <c r="L39" s="72"/>
    </row>
    <row r="40" spans="1:12" ht="18.95" customHeight="1">
      <c r="A40" s="1" t="s">
        <v>79</v>
      </c>
      <c r="E40" s="89">
        <v>-452108</v>
      </c>
      <c r="F40" s="91"/>
      <c r="G40" s="89">
        <v>-1110687</v>
      </c>
      <c r="H40" s="91"/>
      <c r="I40" s="89">
        <v>0</v>
      </c>
      <c r="J40" s="72"/>
      <c r="K40" s="89">
        <v>0</v>
      </c>
      <c r="L40" s="72"/>
    </row>
    <row r="41" spans="1:12" ht="18.95" customHeight="1">
      <c r="A41" s="99" t="s">
        <v>230</v>
      </c>
      <c r="B41" s="99"/>
      <c r="C41" s="99"/>
      <c r="D41" s="99"/>
      <c r="E41" s="89">
        <v>-204703</v>
      </c>
      <c r="F41" s="91"/>
      <c r="G41" s="89">
        <v>4670</v>
      </c>
      <c r="H41" s="91"/>
      <c r="I41" s="89">
        <v>-104285</v>
      </c>
      <c r="J41" s="72"/>
      <c r="K41" s="89">
        <v>-80043</v>
      </c>
      <c r="L41" s="72"/>
    </row>
    <row r="42" spans="1:12" ht="18.95" customHeight="1">
      <c r="A42" s="99" t="s">
        <v>26</v>
      </c>
      <c r="B42" s="99"/>
      <c r="C42" s="99"/>
      <c r="D42" s="99"/>
      <c r="E42" s="89">
        <v>14100</v>
      </c>
      <c r="F42" s="91"/>
      <c r="G42" s="89">
        <v>122996</v>
      </c>
      <c r="H42" s="91"/>
      <c r="I42" s="89">
        <v>204</v>
      </c>
      <c r="J42" s="72"/>
      <c r="K42" s="89">
        <v>-3208</v>
      </c>
      <c r="L42" s="72"/>
    </row>
    <row r="43" spans="1:12" ht="18.95" customHeight="1">
      <c r="A43" s="99" t="s">
        <v>145</v>
      </c>
      <c r="B43" s="99"/>
      <c r="C43" s="99"/>
      <c r="D43" s="99"/>
      <c r="E43" s="89">
        <v>-9356</v>
      </c>
      <c r="F43" s="91"/>
      <c r="G43" s="89">
        <v>3440</v>
      </c>
      <c r="H43" s="91"/>
      <c r="I43" s="89">
        <v>-5822</v>
      </c>
      <c r="J43" s="72"/>
      <c r="K43" s="89">
        <v>1890</v>
      </c>
      <c r="L43" s="72"/>
    </row>
    <row r="44" spans="1:12" ht="18.95" customHeight="1">
      <c r="A44" s="1" t="s">
        <v>166</v>
      </c>
      <c r="B44" s="152"/>
      <c r="C44" s="152"/>
      <c r="E44" s="141">
        <v>5585</v>
      </c>
      <c r="F44" s="91"/>
      <c r="G44" s="141">
        <v>763</v>
      </c>
      <c r="H44" s="91"/>
      <c r="I44" s="141">
        <v>0</v>
      </c>
      <c r="J44" s="72"/>
      <c r="K44" s="141">
        <v>0</v>
      </c>
      <c r="L44" s="72"/>
    </row>
    <row r="45" spans="1:12" ht="18.95" customHeight="1">
      <c r="A45" s="55" t="s">
        <v>111</v>
      </c>
      <c r="E45" s="89">
        <f>SUM(E30:E44)</f>
        <v>1222430</v>
      </c>
      <c r="F45" s="89"/>
      <c r="G45" s="89">
        <f>SUM(G30:G44)</f>
        <v>4633490</v>
      </c>
      <c r="H45" s="89"/>
      <c r="I45" s="89">
        <f>SUM(I30:I44)</f>
        <v>-275018</v>
      </c>
      <c r="J45" s="89"/>
      <c r="K45" s="89">
        <f>SUM(K30:K44)</f>
        <v>-209726</v>
      </c>
      <c r="L45" s="72"/>
    </row>
    <row r="46" spans="1:12" ht="18.95" customHeight="1">
      <c r="A46" s="1" t="s">
        <v>131</v>
      </c>
      <c r="E46" s="89">
        <v>-109731</v>
      </c>
      <c r="F46" s="86"/>
      <c r="G46" s="89">
        <v>-143166</v>
      </c>
      <c r="H46" s="86"/>
      <c r="I46" s="89">
        <v>-1961</v>
      </c>
      <c r="J46" s="72"/>
      <c r="K46" s="89">
        <v>-2558</v>
      </c>
      <c r="L46" s="72"/>
    </row>
    <row r="47" spans="1:12" s="57" customFormat="1" ht="18.95" customHeight="1">
      <c r="A47" s="57" t="s">
        <v>94</v>
      </c>
      <c r="D47" s="129"/>
      <c r="E47" s="136">
        <f>SUM(E45:E46)</f>
        <v>1112699</v>
      </c>
      <c r="F47" s="93"/>
      <c r="G47" s="136">
        <f>SUM(G45:G46)</f>
        <v>4490324</v>
      </c>
      <c r="H47" s="93"/>
      <c r="I47" s="136">
        <f>SUM(I45:I46)</f>
        <v>-276979</v>
      </c>
      <c r="J47" s="93"/>
      <c r="K47" s="136">
        <f>SUM(K45:K46)</f>
        <v>-212284</v>
      </c>
      <c r="L47" s="72"/>
    </row>
    <row r="48" spans="1:12" ht="18.95" customHeight="1">
      <c r="F48" s="94"/>
      <c r="H48" s="90"/>
      <c r="J48" s="94"/>
      <c r="L48" s="72"/>
    </row>
    <row r="49" spans="1:24" s="120" customFormat="1" ht="18.95" customHeight="1">
      <c r="A49" s="158" t="s">
        <v>0</v>
      </c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72"/>
    </row>
    <row r="50" spans="1:24" s="120" customFormat="1" ht="18.95" customHeight="1">
      <c r="A50" s="166" t="s">
        <v>138</v>
      </c>
      <c r="B50" s="166"/>
      <c r="C50" s="166"/>
      <c r="D50" s="166"/>
      <c r="E50" s="166"/>
      <c r="F50" s="166"/>
      <c r="G50" s="166"/>
      <c r="H50" s="166"/>
      <c r="I50" s="166"/>
      <c r="J50" s="166"/>
      <c r="K50" s="157"/>
      <c r="L50" s="72"/>
    </row>
    <row r="51" spans="1:24" ht="18.95" customHeight="1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72"/>
    </row>
    <row r="52" spans="1:24" ht="18.95" customHeight="1">
      <c r="A52" s="57"/>
      <c r="B52" s="57"/>
      <c r="C52" s="57"/>
      <c r="D52" s="122"/>
      <c r="E52" s="173" t="s">
        <v>1</v>
      </c>
      <c r="F52" s="173"/>
      <c r="G52" s="173"/>
      <c r="H52" s="86"/>
      <c r="I52" s="173" t="s">
        <v>2</v>
      </c>
      <c r="J52" s="173"/>
      <c r="K52" s="173"/>
      <c r="L52" s="72"/>
    </row>
    <row r="53" spans="1:24" ht="18.95" customHeight="1">
      <c r="A53" s="57"/>
      <c r="C53" s="57"/>
      <c r="D53" s="123"/>
      <c r="E53" s="173" t="s">
        <v>3</v>
      </c>
      <c r="F53" s="173"/>
      <c r="G53" s="173"/>
      <c r="H53" s="60"/>
      <c r="I53" s="173" t="s">
        <v>3</v>
      </c>
      <c r="J53" s="173"/>
      <c r="K53" s="173"/>
      <c r="L53" s="72"/>
      <c r="X53" s="57"/>
    </row>
    <row r="54" spans="1:24" s="77" customFormat="1" ht="18.95" customHeight="1">
      <c r="A54" s="51"/>
      <c r="C54" s="51"/>
      <c r="D54" s="124"/>
      <c r="E54" s="175" t="s">
        <v>88</v>
      </c>
      <c r="F54" s="175"/>
      <c r="G54" s="175"/>
      <c r="H54" s="79"/>
      <c r="I54" s="175" t="s">
        <v>92</v>
      </c>
      <c r="J54" s="175"/>
      <c r="K54" s="175"/>
      <c r="L54" s="72"/>
    </row>
    <row r="55" spans="1:24" s="77" customFormat="1" ht="18.95" customHeight="1">
      <c r="A55" s="51"/>
      <c r="C55" s="51"/>
      <c r="D55" s="124"/>
      <c r="E55" s="178" t="s">
        <v>85</v>
      </c>
      <c r="F55" s="179"/>
      <c r="G55" s="179"/>
      <c r="H55" s="5"/>
      <c r="I55" s="178" t="s">
        <v>85</v>
      </c>
      <c r="J55" s="179"/>
      <c r="K55" s="179"/>
      <c r="L55" s="72"/>
    </row>
    <row r="56" spans="1:24" ht="18.95" customHeight="1">
      <c r="A56" s="57"/>
      <c r="C56" s="57"/>
      <c r="D56" s="6" t="s">
        <v>5</v>
      </c>
      <c r="E56" s="111" t="s">
        <v>150</v>
      </c>
      <c r="F56" s="5"/>
      <c r="G56" s="111" t="s">
        <v>86</v>
      </c>
      <c r="H56" s="159"/>
      <c r="I56" s="111" t="s">
        <v>150</v>
      </c>
      <c r="J56" s="5"/>
      <c r="K56" s="111" t="s">
        <v>86</v>
      </c>
      <c r="L56" s="72"/>
      <c r="X56" s="57"/>
    </row>
    <row r="57" spans="1:24" s="61" customFormat="1" ht="18.95" customHeight="1">
      <c r="A57" s="56"/>
      <c r="C57" s="56"/>
      <c r="D57" s="123"/>
      <c r="E57" s="174" t="s">
        <v>93</v>
      </c>
      <c r="F57" s="174"/>
      <c r="G57" s="174"/>
      <c r="H57" s="174"/>
      <c r="I57" s="174"/>
      <c r="J57" s="174"/>
      <c r="K57" s="174"/>
      <c r="L57" s="72"/>
      <c r="X57" s="56"/>
    </row>
    <row r="58" spans="1:24" ht="18.95" customHeight="1">
      <c r="A58" s="87" t="s">
        <v>62</v>
      </c>
      <c r="D58" s="130"/>
      <c r="F58" s="91"/>
      <c r="H58" s="91"/>
      <c r="J58" s="72"/>
      <c r="L58" s="72"/>
    </row>
    <row r="59" spans="1:24" ht="18.95" customHeight="1">
      <c r="A59" s="55" t="s">
        <v>207</v>
      </c>
      <c r="D59" s="130"/>
      <c r="E59" s="89">
        <v>198147</v>
      </c>
      <c r="F59" s="91"/>
      <c r="G59" s="89">
        <v>1265</v>
      </c>
      <c r="H59" s="91"/>
      <c r="I59" s="89">
        <v>198147</v>
      </c>
      <c r="J59" s="72"/>
      <c r="K59" s="89">
        <v>-1721</v>
      </c>
      <c r="L59" s="72"/>
    </row>
    <row r="60" spans="1:24" ht="18.95" customHeight="1">
      <c r="A60" s="55" t="s">
        <v>190</v>
      </c>
      <c r="D60" s="130">
        <v>3</v>
      </c>
      <c r="E60" s="89">
        <v>0</v>
      </c>
      <c r="F60" s="91"/>
      <c r="G60" s="89">
        <v>0</v>
      </c>
      <c r="H60" s="91"/>
      <c r="I60" s="89">
        <v>3215000</v>
      </c>
      <c r="J60" s="72"/>
      <c r="K60" s="89">
        <v>3780000</v>
      </c>
      <c r="L60" s="72"/>
    </row>
    <row r="61" spans="1:24" ht="18.95" customHeight="1">
      <c r="A61" s="55" t="s">
        <v>126</v>
      </c>
      <c r="D61" s="130">
        <v>3</v>
      </c>
      <c r="E61" s="89">
        <v>0</v>
      </c>
      <c r="F61" s="91"/>
      <c r="G61" s="89">
        <v>0</v>
      </c>
      <c r="H61" s="91"/>
      <c r="I61" s="89">
        <v>-2285000</v>
      </c>
      <c r="J61" s="72"/>
      <c r="K61" s="89">
        <v>-2580000</v>
      </c>
      <c r="L61" s="72"/>
    </row>
    <row r="62" spans="1:24" ht="18.95" customHeight="1">
      <c r="A62" s="55" t="s">
        <v>112</v>
      </c>
      <c r="D62" s="130">
        <v>6</v>
      </c>
      <c r="E62" s="10">
        <v>-86487</v>
      </c>
      <c r="F62" s="89"/>
      <c r="G62" s="10">
        <v>-243648</v>
      </c>
      <c r="H62" s="89"/>
      <c r="I62" s="10">
        <v>-86487</v>
      </c>
      <c r="J62" s="72"/>
      <c r="K62" s="10">
        <v>-243648</v>
      </c>
      <c r="L62" s="72"/>
    </row>
    <row r="63" spans="1:24" ht="18.95" customHeight="1">
      <c r="A63" s="55" t="s">
        <v>191</v>
      </c>
      <c r="D63" s="130">
        <v>8</v>
      </c>
      <c r="E63" s="10">
        <v>-200000</v>
      </c>
      <c r="F63" s="89"/>
      <c r="G63" s="10">
        <v>0</v>
      </c>
      <c r="H63" s="89"/>
      <c r="I63" s="10">
        <v>-200000</v>
      </c>
      <c r="J63" s="72"/>
      <c r="K63" s="10">
        <v>0</v>
      </c>
      <c r="L63" s="72"/>
    </row>
    <row r="64" spans="1:24" ht="18.95" customHeight="1">
      <c r="A64" s="55" t="s">
        <v>113</v>
      </c>
      <c r="D64" s="130"/>
      <c r="E64" s="89">
        <v>0</v>
      </c>
      <c r="F64" s="91"/>
      <c r="G64" s="89">
        <v>1</v>
      </c>
      <c r="H64" s="91"/>
      <c r="I64" s="89">
        <v>0</v>
      </c>
      <c r="J64" s="72"/>
      <c r="K64" s="89">
        <v>0</v>
      </c>
      <c r="L64" s="72"/>
    </row>
    <row r="65" spans="1:11" ht="18.95" customHeight="1">
      <c r="A65" s="55" t="s">
        <v>144</v>
      </c>
      <c r="D65" s="130"/>
      <c r="E65" s="89">
        <v>-2762913</v>
      </c>
      <c r="F65" s="91"/>
      <c r="G65" s="89">
        <v>-837390</v>
      </c>
      <c r="H65" s="91"/>
      <c r="I65" s="89">
        <v>0</v>
      </c>
      <c r="J65" s="72"/>
      <c r="K65" s="89">
        <v>-2933</v>
      </c>
    </row>
    <row r="66" spans="1:11" ht="18.95" customHeight="1">
      <c r="A66" s="55" t="s">
        <v>114</v>
      </c>
      <c r="D66" s="130"/>
      <c r="E66" s="89">
        <v>-771</v>
      </c>
      <c r="F66" s="91"/>
      <c r="G66" s="89">
        <v>-160034</v>
      </c>
      <c r="H66" s="91"/>
      <c r="I66" s="89">
        <v>-74</v>
      </c>
      <c r="J66" s="72"/>
      <c r="K66" s="89">
        <v>0</v>
      </c>
    </row>
    <row r="67" spans="1:11" ht="18.95" hidden="1" customHeight="1">
      <c r="A67" s="55" t="s">
        <v>115</v>
      </c>
      <c r="D67" s="130">
        <v>3</v>
      </c>
      <c r="F67" s="72"/>
      <c r="H67" s="91"/>
      <c r="J67" s="72"/>
    </row>
    <row r="68" spans="1:11" ht="18.95" hidden="1" customHeight="1">
      <c r="A68" s="55" t="s">
        <v>116</v>
      </c>
      <c r="D68" s="130">
        <v>3</v>
      </c>
      <c r="F68" s="72"/>
      <c r="H68" s="91"/>
      <c r="J68" s="72"/>
    </row>
    <row r="69" spans="1:11" ht="18.95" hidden="1" customHeight="1">
      <c r="A69" s="55" t="s">
        <v>77</v>
      </c>
      <c r="D69" s="130"/>
      <c r="F69" s="89"/>
      <c r="H69" s="89"/>
      <c r="J69" s="72"/>
    </row>
    <row r="70" spans="1:11" ht="18.95" hidden="1" customHeight="1">
      <c r="A70" s="55" t="s">
        <v>95</v>
      </c>
      <c r="D70" s="130"/>
      <c r="F70" s="89"/>
      <c r="G70" s="89">
        <v>0</v>
      </c>
      <c r="H70" s="89"/>
      <c r="J70" s="72"/>
      <c r="K70" s="89">
        <v>0</v>
      </c>
    </row>
    <row r="71" spans="1:11" ht="18.95" hidden="1" customHeight="1">
      <c r="A71" s="55" t="s">
        <v>96</v>
      </c>
      <c r="D71" s="130"/>
      <c r="F71" s="89"/>
      <c r="G71" s="89">
        <v>0</v>
      </c>
      <c r="H71" s="89"/>
      <c r="J71" s="72"/>
      <c r="K71" s="89">
        <v>0</v>
      </c>
    </row>
    <row r="72" spans="1:11" ht="18.95" customHeight="1">
      <c r="A72" s="55" t="s">
        <v>64</v>
      </c>
      <c r="D72" s="130"/>
      <c r="E72" s="89">
        <v>424400</v>
      </c>
      <c r="F72" s="91"/>
      <c r="G72" s="89">
        <v>524496</v>
      </c>
      <c r="H72" s="91"/>
      <c r="I72" s="89">
        <v>445779</v>
      </c>
      <c r="J72" s="72"/>
      <c r="K72" s="89">
        <v>1035185</v>
      </c>
    </row>
    <row r="73" spans="1:11" ht="18.95" customHeight="1">
      <c r="A73" s="55" t="s">
        <v>63</v>
      </c>
      <c r="D73" s="130"/>
      <c r="E73" s="89">
        <v>30141</v>
      </c>
      <c r="F73" s="91"/>
      <c r="G73" s="89">
        <v>31659</v>
      </c>
      <c r="H73" s="91"/>
      <c r="I73" s="89">
        <v>47019</v>
      </c>
      <c r="J73" s="72"/>
      <c r="K73" s="89">
        <v>112301</v>
      </c>
    </row>
    <row r="74" spans="1:11" s="57" customFormat="1" ht="18" customHeight="1">
      <c r="A74" s="17" t="s">
        <v>97</v>
      </c>
      <c r="D74" s="129"/>
      <c r="E74" s="136">
        <f>SUM(E59:E73)</f>
        <v>-2397483</v>
      </c>
      <c r="F74" s="67"/>
      <c r="G74" s="136">
        <f>SUM(G59:G73)</f>
        <v>-683651</v>
      </c>
      <c r="H74" s="67"/>
      <c r="I74" s="136">
        <f>SUM(I59:I73)</f>
        <v>1334384</v>
      </c>
      <c r="J74" s="95"/>
      <c r="K74" s="136">
        <f>SUM(K59:K73)</f>
        <v>2099184</v>
      </c>
    </row>
    <row r="75" spans="1:11" s="57" customFormat="1" ht="18.95" customHeight="1">
      <c r="A75" s="17"/>
      <c r="D75" s="129"/>
      <c r="E75" s="93"/>
      <c r="F75" s="67"/>
      <c r="G75" s="93"/>
      <c r="H75" s="67"/>
      <c r="I75" s="93"/>
      <c r="J75" s="95"/>
      <c r="K75" s="93"/>
    </row>
    <row r="76" spans="1:11" ht="18.95" customHeight="1">
      <c r="A76" s="87" t="s">
        <v>65</v>
      </c>
      <c r="F76" s="91"/>
      <c r="H76" s="91"/>
      <c r="J76" s="72"/>
    </row>
    <row r="77" spans="1:11" ht="18.95" customHeight="1">
      <c r="A77" s="75" t="s">
        <v>146</v>
      </c>
      <c r="D77" s="130"/>
      <c r="E77" s="89">
        <v>0</v>
      </c>
      <c r="F77" s="91"/>
      <c r="G77" s="89">
        <v>1300000</v>
      </c>
      <c r="H77" s="91"/>
      <c r="I77" s="89">
        <v>0</v>
      </c>
      <c r="J77" s="72"/>
      <c r="K77" s="89">
        <v>1300000</v>
      </c>
    </row>
    <row r="78" spans="1:11" ht="18.95" customHeight="1">
      <c r="A78" s="75" t="s">
        <v>147</v>
      </c>
      <c r="E78" s="89">
        <v>0</v>
      </c>
      <c r="F78" s="91"/>
      <c r="G78" s="89">
        <v>-1300000</v>
      </c>
      <c r="H78" s="91"/>
      <c r="I78" s="89">
        <v>0</v>
      </c>
      <c r="J78" s="72"/>
      <c r="K78" s="89">
        <v>-1300000</v>
      </c>
    </row>
    <row r="79" spans="1:11" ht="18.95" customHeight="1">
      <c r="A79" s="75" t="s">
        <v>148</v>
      </c>
      <c r="D79" s="70">
        <v>12</v>
      </c>
      <c r="E79" s="89">
        <v>2448128</v>
      </c>
      <c r="F79" s="91"/>
      <c r="G79" s="89">
        <v>131660</v>
      </c>
      <c r="H79" s="91"/>
      <c r="I79" s="89">
        <v>0</v>
      </c>
      <c r="J79" s="72"/>
      <c r="K79" s="89">
        <v>0</v>
      </c>
    </row>
    <row r="80" spans="1:11" ht="18.95" customHeight="1">
      <c r="A80" s="75" t="s">
        <v>192</v>
      </c>
      <c r="D80" s="70" t="s">
        <v>223</v>
      </c>
      <c r="E80" s="89">
        <v>9375572</v>
      </c>
      <c r="F80" s="91"/>
      <c r="G80" s="89">
        <v>0</v>
      </c>
      <c r="H80" s="91"/>
      <c r="I80" s="89">
        <v>0</v>
      </c>
      <c r="J80" s="72"/>
      <c r="K80" s="89">
        <v>0</v>
      </c>
    </row>
    <row r="81" spans="1:11" ht="18.95" customHeight="1">
      <c r="A81" s="75" t="s">
        <v>233</v>
      </c>
      <c r="D81" s="70" t="s">
        <v>223</v>
      </c>
      <c r="E81" s="89">
        <v>-6112472</v>
      </c>
      <c r="F81" s="91"/>
      <c r="G81" s="89">
        <v>0</v>
      </c>
      <c r="H81" s="91"/>
      <c r="I81" s="89">
        <v>0</v>
      </c>
      <c r="J81" s="72"/>
      <c r="K81" s="89">
        <v>0</v>
      </c>
    </row>
    <row r="82" spans="1:11" ht="18.95" customHeight="1">
      <c r="A82" s="75" t="s">
        <v>208</v>
      </c>
      <c r="F82" s="91"/>
      <c r="H82" s="91"/>
      <c r="J82" s="72"/>
    </row>
    <row r="83" spans="1:11" ht="18.95" customHeight="1">
      <c r="A83" s="75"/>
      <c r="B83" s="55" t="s">
        <v>209</v>
      </c>
      <c r="D83" s="70">
        <v>12</v>
      </c>
      <c r="E83" s="89">
        <v>-698</v>
      </c>
      <c r="F83" s="91"/>
      <c r="G83" s="89">
        <v>-651</v>
      </c>
      <c r="H83" s="91"/>
      <c r="I83" s="89">
        <v>0</v>
      </c>
      <c r="J83" s="72"/>
      <c r="K83" s="89">
        <v>0</v>
      </c>
    </row>
    <row r="84" spans="1:11" ht="18.95" customHeight="1">
      <c r="A84" s="75" t="s">
        <v>132</v>
      </c>
      <c r="E84" s="89">
        <v>-236</v>
      </c>
      <c r="F84" s="86"/>
      <c r="G84" s="89">
        <v>-161</v>
      </c>
      <c r="H84" s="86"/>
      <c r="I84" s="89">
        <v>-236</v>
      </c>
      <c r="J84" s="72"/>
      <c r="K84" s="89">
        <v>-161</v>
      </c>
    </row>
    <row r="85" spans="1:11" ht="18.95" customHeight="1">
      <c r="A85" s="55" t="s">
        <v>66</v>
      </c>
      <c r="E85" s="89">
        <v>-408872</v>
      </c>
      <c r="F85" s="86"/>
      <c r="G85" s="89">
        <v>-355936</v>
      </c>
      <c r="H85" s="86"/>
      <c r="I85" s="89">
        <v>0</v>
      </c>
      <c r="J85" s="72"/>
      <c r="K85" s="89">
        <v>-15993</v>
      </c>
    </row>
    <row r="86" spans="1:11" s="57" customFormat="1" ht="18.95" customHeight="1">
      <c r="A86" s="17" t="s">
        <v>98</v>
      </c>
      <c r="D86" s="129"/>
      <c r="E86" s="131">
        <f>SUM(E77:E85)</f>
        <v>5301422</v>
      </c>
      <c r="F86" s="67"/>
      <c r="G86" s="131">
        <f>SUM(G77:G85)</f>
        <v>-225088</v>
      </c>
      <c r="H86" s="67"/>
      <c r="I86" s="131">
        <f>SUM(I77:I85)</f>
        <v>-236</v>
      </c>
      <c r="J86" s="67"/>
      <c r="K86" s="131">
        <f>SUM(K77:K85)</f>
        <v>-16154</v>
      </c>
    </row>
    <row r="87" spans="1:11" s="57" customFormat="1" ht="18.95" customHeight="1">
      <c r="A87" s="17"/>
      <c r="D87" s="129"/>
      <c r="E87" s="96"/>
      <c r="F87" s="67"/>
      <c r="G87" s="96"/>
      <c r="H87" s="67"/>
      <c r="I87" s="96"/>
      <c r="J87" s="67"/>
      <c r="K87" s="96"/>
    </row>
    <row r="88" spans="1:11" s="57" customFormat="1" ht="18.95" customHeight="1">
      <c r="A88" s="55" t="s">
        <v>236</v>
      </c>
      <c r="B88" s="55"/>
      <c r="D88" s="129"/>
      <c r="E88" s="89">
        <f>SUM(E47+E74+E86)</f>
        <v>4016638</v>
      </c>
      <c r="F88" s="91"/>
      <c r="G88" s="89">
        <f>SUM(G47+G74+G86)</f>
        <v>3581585</v>
      </c>
      <c r="H88" s="91"/>
      <c r="I88" s="89">
        <f>SUM(I47+I74+I86)</f>
        <v>1057169</v>
      </c>
      <c r="J88" s="72"/>
      <c r="K88" s="89">
        <f>SUM(K47+K74+K86)</f>
        <v>1870746</v>
      </c>
    </row>
    <row r="89" spans="1:11" s="57" customFormat="1" ht="18.95" customHeight="1">
      <c r="A89" s="55"/>
      <c r="B89" s="55" t="s">
        <v>117</v>
      </c>
      <c r="D89" s="129"/>
      <c r="E89" s="97"/>
      <c r="F89" s="137"/>
      <c r="G89" s="97"/>
      <c r="H89" s="137"/>
      <c r="I89" s="97"/>
      <c r="J89" s="138"/>
      <c r="K89" s="97"/>
    </row>
    <row r="90" spans="1:11" ht="18.95" customHeight="1">
      <c r="A90" s="153" t="s">
        <v>188</v>
      </c>
      <c r="B90" s="57"/>
      <c r="C90" s="57"/>
      <c r="E90" s="89">
        <v>-94276</v>
      </c>
      <c r="F90" s="86"/>
      <c r="G90" s="89">
        <v>-83102</v>
      </c>
      <c r="H90" s="86"/>
      <c r="I90" s="89">
        <v>0</v>
      </c>
      <c r="J90" s="72"/>
      <c r="K90" s="89">
        <v>0</v>
      </c>
    </row>
    <row r="91" spans="1:11" ht="18.95" customHeight="1">
      <c r="A91" s="17" t="s">
        <v>237</v>
      </c>
      <c r="B91" s="57"/>
      <c r="C91" s="57"/>
      <c r="E91" s="139">
        <f>SUM(E88,E90)</f>
        <v>3922362</v>
      </c>
      <c r="F91" s="86"/>
      <c r="G91" s="139">
        <f>SUM(G88,G90)</f>
        <v>3498483</v>
      </c>
      <c r="H91" s="86"/>
      <c r="I91" s="139">
        <f>SUM(I88,I90)</f>
        <v>1057169</v>
      </c>
      <c r="J91" s="138"/>
      <c r="K91" s="139">
        <f>SUM(K88,K90)</f>
        <v>1870746</v>
      </c>
    </row>
    <row r="92" spans="1:11" ht="18.95" customHeight="1">
      <c r="A92" s="153" t="s">
        <v>118</v>
      </c>
      <c r="B92" s="57"/>
      <c r="C92" s="57"/>
      <c r="E92" s="89">
        <v>9287458</v>
      </c>
      <c r="F92" s="86"/>
      <c r="G92" s="89">
        <v>9419212</v>
      </c>
      <c r="H92" s="86"/>
      <c r="I92" s="89">
        <v>4240824</v>
      </c>
      <c r="J92" s="72"/>
      <c r="K92" s="89">
        <v>3106428</v>
      </c>
    </row>
    <row r="93" spans="1:11" ht="18.95" customHeight="1" thickBot="1">
      <c r="A93" s="17" t="s">
        <v>133</v>
      </c>
      <c r="B93" s="57"/>
      <c r="C93" s="57"/>
      <c r="D93" s="129"/>
      <c r="E93" s="140">
        <f>SUM(E91:E92)</f>
        <v>13209820</v>
      </c>
      <c r="F93" s="67"/>
      <c r="G93" s="140">
        <f>SUM(G91:G92)</f>
        <v>12917695</v>
      </c>
      <c r="H93" s="67"/>
      <c r="I93" s="140">
        <f>SUM(I91:I92)</f>
        <v>5297993</v>
      </c>
      <c r="J93" s="67"/>
      <c r="K93" s="140">
        <f>SUM(K91:K92)</f>
        <v>4977174</v>
      </c>
    </row>
    <row r="94" spans="1:11" ht="18.95" customHeight="1" thickTop="1">
      <c r="A94" s="17"/>
      <c r="B94" s="57"/>
      <c r="C94" s="57"/>
      <c r="D94" s="129"/>
      <c r="E94" s="96"/>
      <c r="F94" s="67"/>
      <c r="G94" s="96"/>
      <c r="H94" s="67"/>
      <c r="I94" s="96"/>
      <c r="J94" s="67"/>
      <c r="K94" s="96"/>
    </row>
    <row r="95" spans="1:11" ht="18.95" customHeight="1">
      <c r="A95" s="17"/>
      <c r="B95" s="57"/>
      <c r="C95" s="57"/>
      <c r="D95" s="129"/>
      <c r="E95" s="96"/>
      <c r="F95" s="67"/>
      <c r="G95" s="96"/>
      <c r="H95" s="67"/>
      <c r="I95" s="96"/>
      <c r="J95" s="67"/>
      <c r="K95" s="96"/>
    </row>
    <row r="96" spans="1:11" ht="18.95" customHeight="1">
      <c r="A96" s="17"/>
      <c r="B96" s="57"/>
      <c r="C96" s="57"/>
      <c r="D96" s="129"/>
      <c r="E96" s="96"/>
      <c r="F96" s="67"/>
      <c r="G96" s="96"/>
      <c r="H96" s="67"/>
      <c r="I96" s="96"/>
      <c r="J96" s="67"/>
      <c r="K96" s="96"/>
    </row>
    <row r="97" spans="1:11" ht="18.95" customHeight="1">
      <c r="A97" s="17"/>
      <c r="B97" s="57"/>
      <c r="C97" s="57"/>
      <c r="D97" s="129"/>
      <c r="E97" s="96"/>
      <c r="F97" s="67"/>
      <c r="G97" s="96"/>
      <c r="H97" s="67"/>
      <c r="I97" s="96"/>
      <c r="J97" s="67"/>
      <c r="K97" s="96"/>
    </row>
    <row r="98" spans="1:11" ht="18.95" customHeight="1">
      <c r="A98" s="17"/>
      <c r="B98" s="57"/>
      <c r="C98" s="57"/>
      <c r="D98" s="129"/>
      <c r="E98" s="96"/>
      <c r="F98" s="67"/>
      <c r="G98" s="96"/>
      <c r="H98" s="67"/>
      <c r="I98" s="96"/>
      <c r="J98" s="67"/>
      <c r="K98" s="96"/>
    </row>
    <row r="99" spans="1:11" ht="18.95" customHeight="1">
      <c r="A99" s="17"/>
      <c r="B99" s="57"/>
      <c r="C99" s="57"/>
      <c r="D99" s="129"/>
      <c r="E99" s="96"/>
      <c r="F99" s="67"/>
      <c r="G99" s="96"/>
      <c r="H99" s="67"/>
      <c r="I99" s="96"/>
      <c r="J99" s="67"/>
      <c r="K99" s="96"/>
    </row>
    <row r="100" spans="1:11" ht="18.95" customHeight="1">
      <c r="A100" s="17"/>
      <c r="B100" s="57"/>
      <c r="C100" s="57"/>
      <c r="D100" s="129"/>
      <c r="E100" s="96"/>
      <c r="F100" s="67"/>
      <c r="G100" s="96"/>
      <c r="H100" s="67"/>
      <c r="I100" s="96"/>
      <c r="J100" s="67"/>
      <c r="K100" s="96"/>
    </row>
    <row r="101" spans="1:11" ht="18.95" customHeight="1">
      <c r="A101" s="57"/>
      <c r="B101" s="57"/>
      <c r="C101" s="57"/>
      <c r="D101" s="129"/>
      <c r="E101" s="96"/>
      <c r="F101" s="67"/>
      <c r="G101" s="96"/>
      <c r="H101" s="67"/>
      <c r="I101" s="96"/>
      <c r="J101" s="67"/>
      <c r="K101" s="96"/>
    </row>
    <row r="102" spans="1:11" ht="18.95" customHeight="1">
      <c r="A102" s="57"/>
      <c r="F102" s="91"/>
      <c r="H102" s="91"/>
      <c r="J102" s="72"/>
    </row>
    <row r="103" spans="1:11" ht="18.95" customHeight="1">
      <c r="F103" s="89"/>
      <c r="H103" s="91"/>
      <c r="J103" s="72"/>
    </row>
    <row r="104" spans="1:11" ht="18.95" customHeight="1">
      <c r="E104" s="92"/>
      <c r="F104" s="61"/>
      <c r="G104" s="92"/>
      <c r="H104" s="62"/>
      <c r="I104" s="92"/>
      <c r="J104" s="61"/>
      <c r="K104" s="92"/>
    </row>
    <row r="105" spans="1:11" ht="18.95" customHeight="1">
      <c r="E105" s="92"/>
      <c r="F105" s="61"/>
      <c r="G105" s="92"/>
      <c r="H105" s="62"/>
      <c r="I105" s="92"/>
      <c r="J105" s="61"/>
      <c r="K105" s="92"/>
    </row>
    <row r="106" spans="1:11" ht="18.95" customHeight="1">
      <c r="E106" s="92"/>
      <c r="F106" s="61"/>
      <c r="G106" s="92"/>
      <c r="H106" s="62"/>
      <c r="I106" s="92"/>
      <c r="J106" s="61"/>
      <c r="K106" s="92"/>
    </row>
    <row r="107" spans="1:11" ht="18.95" customHeight="1">
      <c r="A107" s="57"/>
      <c r="E107" s="92"/>
      <c r="F107" s="61"/>
      <c r="G107" s="92"/>
      <c r="H107" s="62"/>
      <c r="I107" s="92"/>
      <c r="J107" s="61"/>
      <c r="K107" s="92"/>
    </row>
    <row r="108" spans="1:11" ht="18.95" customHeight="1"/>
    <row r="109" spans="1:11" ht="18.95" customHeight="1">
      <c r="A109" s="57"/>
    </row>
    <row r="110" spans="1:11" ht="18.95" customHeight="1">
      <c r="H110" s="55"/>
    </row>
  </sheetData>
  <mergeCells count="19">
    <mergeCell ref="I5:K5"/>
    <mergeCell ref="E7:G7"/>
    <mergeCell ref="I7:K7"/>
    <mergeCell ref="E9:K9"/>
    <mergeCell ref="I4:K4"/>
    <mergeCell ref="E6:G6"/>
    <mergeCell ref="E4:G4"/>
    <mergeCell ref="E5:G5"/>
    <mergeCell ref="I6:K6"/>
    <mergeCell ref="E55:G55"/>
    <mergeCell ref="I55:K55"/>
    <mergeCell ref="E57:K57"/>
    <mergeCell ref="A50:J50"/>
    <mergeCell ref="E52:G52"/>
    <mergeCell ref="I52:K52"/>
    <mergeCell ref="E53:G53"/>
    <mergeCell ref="I53:K53"/>
    <mergeCell ref="E54:G54"/>
    <mergeCell ref="I54:K54"/>
  </mergeCells>
  <pageMargins left="0.8" right="0.8" top="0.48" bottom="0.5" header="0.5" footer="0.5"/>
  <pageSetup paperSize="9" scale="78" firstPageNumber="10" fitToHeight="0" orientation="portrait" useFirstPageNumber="1" r:id="rId1"/>
  <headerFooter>
    <oddFooter>&amp;L&amp;"Times New Roman,Regular" The accompanying notes are an integral part of these financial statements.
&amp;C&amp;"Times New Roman,Regular"&amp;P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 3-4</vt:lpstr>
      <vt:lpstr>PL 5</vt:lpstr>
      <vt:lpstr>EQ Conso Q1-17</vt:lpstr>
      <vt:lpstr>EQ Conso Q1-18</vt:lpstr>
      <vt:lpstr>Equity (seperate) Q1-17 8</vt:lpstr>
      <vt:lpstr>Equity (seperate) Q1-18 9</vt:lpstr>
      <vt:lpstr>CF 10-11</vt:lpstr>
      <vt:lpstr>'BS 3-4'!Print_Area</vt:lpstr>
      <vt:lpstr>'CF 10-11'!Print_Area</vt:lpstr>
      <vt:lpstr>'EQ Conso Q1-17'!Print_Area</vt:lpstr>
      <vt:lpstr>'EQ Conso Q1-18'!Print_Area</vt:lpstr>
      <vt:lpstr>'Equity (seperate) Q1-17 8'!Print_Area</vt:lpstr>
      <vt:lpstr>'Equity (seperate) Q1-18 9'!Print_Area</vt:lpstr>
      <vt:lpstr>'PL 5'!Print_Area</vt:lpstr>
    </vt:vector>
  </TitlesOfParts>
  <Company>KPMG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npunborvornmitr</dc:creator>
  <cp:lastModifiedBy>phatthananm</cp:lastModifiedBy>
  <cp:lastPrinted>2018-05-14T06:06:21Z</cp:lastPrinted>
  <dcterms:created xsi:type="dcterms:W3CDTF">2013-05-07T09:33:34Z</dcterms:created>
  <dcterms:modified xsi:type="dcterms:W3CDTF">2018-05-14T12:27:29Z</dcterms:modified>
</cp:coreProperties>
</file>